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O\DNS\Asfalty\Vyzva c. 7\Prílohy\Priloha c. 2 SP - Vykazy vymer\"/>
    </mc:Choice>
  </mc:AlternateContent>
  <bookViews>
    <workbookView xWindow="0" yWindow="0" windowWidth="24315" windowHeight="9915" activeTab="7"/>
  </bookViews>
  <sheets>
    <sheet name="2632" sheetId="1" r:id="rId1"/>
    <sheet name="2667" sheetId="8" r:id="rId2"/>
    <sheet name="2673" sheetId="6" r:id="rId3"/>
    <sheet name="2635" sheetId="2" r:id="rId4"/>
    <sheet name="2675" sheetId="9" r:id="rId5"/>
    <sheet name="2665" sheetId="4" r:id="rId6"/>
    <sheet name="2653" sheetId="7" r:id="rId7"/>
    <sheet name="LC" sheetId="3" r:id="rId8"/>
  </sheets>
  <calcPr calcId="162913"/>
</workbook>
</file>

<file path=xl/calcChain.xml><?xml version="1.0" encoding="utf-8"?>
<calcChain xmlns="http://schemas.openxmlformats.org/spreadsheetml/2006/main">
  <c r="I11" i="3" l="1"/>
  <c r="I10" i="3"/>
  <c r="I9" i="3"/>
  <c r="I8" i="3"/>
  <c r="I7" i="3"/>
  <c r="H24" i="7" l="1"/>
  <c r="H25" i="7"/>
  <c r="H26" i="7"/>
  <c r="H27" i="7"/>
  <c r="H28" i="7"/>
  <c r="H29" i="7"/>
  <c r="H24" i="4"/>
  <c r="H25" i="4"/>
  <c r="H26" i="4"/>
  <c r="H27" i="4"/>
  <c r="H28" i="4"/>
  <c r="H29" i="4"/>
  <c r="H24" i="9"/>
  <c r="H25" i="9"/>
  <c r="H26" i="9"/>
  <c r="H27" i="9"/>
  <c r="H28" i="9"/>
  <c r="H29" i="9"/>
  <c r="H30" i="9"/>
  <c r="H26" i="2"/>
  <c r="H24" i="6"/>
  <c r="H25" i="6"/>
  <c r="H26" i="6"/>
  <c r="H27" i="6"/>
  <c r="H28" i="6"/>
  <c r="H29" i="6"/>
  <c r="H30" i="6"/>
  <c r="H24" i="8"/>
  <c r="H25" i="8"/>
  <c r="H26" i="8"/>
  <c r="H27" i="8"/>
  <c r="H28" i="8"/>
  <c r="H29" i="8"/>
  <c r="H30" i="8"/>
  <c r="H24" i="1"/>
  <c r="H25" i="1"/>
  <c r="H26" i="1"/>
  <c r="H27" i="1"/>
  <c r="H28" i="1"/>
  <c r="H29" i="1"/>
  <c r="H30" i="1"/>
  <c r="H13" i="3" l="1"/>
  <c r="G26" i="9" l="1"/>
  <c r="G26" i="6"/>
  <c r="G26" i="1"/>
  <c r="G29" i="9" l="1"/>
  <c r="B18" i="9"/>
  <c r="G29" i="8"/>
  <c r="G26" i="8"/>
  <c r="G23" i="8"/>
  <c r="B18" i="8"/>
  <c r="G24" i="8" s="1"/>
  <c r="G29" i="7"/>
  <c r="G23" i="7"/>
  <c r="B18" i="7"/>
  <c r="G30" i="6"/>
  <c r="G23" i="6"/>
  <c r="B18" i="6"/>
  <c r="G28" i="6" l="1"/>
  <c r="G25" i="6"/>
  <c r="G27" i="8"/>
  <c r="G25" i="8"/>
  <c r="G28" i="8"/>
  <c r="G25" i="9"/>
  <c r="G28" i="9"/>
  <c r="H23" i="9"/>
  <c r="G27" i="9"/>
  <c r="H23" i="8"/>
  <c r="G25" i="7"/>
  <c r="G28" i="7"/>
  <c r="H23" i="7"/>
  <c r="G27" i="7"/>
  <c r="G27" i="6"/>
  <c r="H23" i="6"/>
  <c r="G29" i="4"/>
  <c r="G26" i="4"/>
  <c r="G23" i="4"/>
  <c r="H23" i="4" s="1"/>
  <c r="B18" i="4"/>
  <c r="G28" i="4" l="1"/>
  <c r="H31" i="9"/>
  <c r="J10" i="3" s="1"/>
  <c r="H31" i="8"/>
  <c r="J7" i="3" s="1"/>
  <c r="H30" i="7"/>
  <c r="I12" i="3" s="1"/>
  <c r="J12" i="3" s="1"/>
  <c r="H31" i="6"/>
  <c r="J8" i="3" s="1"/>
  <c r="G27" i="4"/>
  <c r="G25" i="4"/>
  <c r="J33" i="9" l="1"/>
  <c r="K33" i="9"/>
  <c r="J33" i="6"/>
  <c r="K33" i="8"/>
  <c r="J33" i="8"/>
  <c r="K32" i="7"/>
  <c r="J32" i="7"/>
  <c r="K33" i="6"/>
  <c r="H30" i="4"/>
  <c r="J11" i="3" s="1"/>
  <c r="G30" i="2"/>
  <c r="H30" i="2" s="1"/>
  <c r="G23" i="2"/>
  <c r="B18" i="2"/>
  <c r="G30" i="1"/>
  <c r="H23" i="1"/>
  <c r="B18" i="1"/>
  <c r="G28" i="1" l="1"/>
  <c r="G25" i="1"/>
  <c r="G24" i="1"/>
  <c r="G25" i="2"/>
  <c r="H25" i="2" s="1"/>
  <c r="G29" i="2"/>
  <c r="H29" i="2" s="1"/>
  <c r="K32" i="4"/>
  <c r="J32" i="4"/>
  <c r="H23" i="2"/>
  <c r="G27" i="2"/>
  <c r="H27" i="2" s="1"/>
  <c r="G27" i="1"/>
  <c r="G24" i="2"/>
  <c r="H24" i="2" s="1"/>
  <c r="G28" i="2"/>
  <c r="H28" i="2" s="1"/>
  <c r="H31" i="2" l="1"/>
  <c r="J9" i="3" s="1"/>
  <c r="H31" i="1"/>
  <c r="I5" i="3" s="1"/>
  <c r="J5" i="3" l="1"/>
  <c r="J13" i="3" s="1"/>
  <c r="I13" i="3"/>
  <c r="K33" i="1"/>
  <c r="K33" i="2"/>
  <c r="J33" i="2"/>
  <c r="J33" i="1"/>
</calcChain>
</file>

<file path=xl/sharedStrings.xml><?xml version="1.0" encoding="utf-8"?>
<sst xmlns="http://schemas.openxmlformats.org/spreadsheetml/2006/main" count="464" uniqueCount="119">
  <si>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</si>
  <si>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</si>
  <si>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</si>
  <si>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</si>
  <si>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</si>
  <si>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</si>
  <si>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</si>
  <si>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</si>
  <si>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</si>
  <si>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</si>
  <si>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</si>
  <si>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</si>
  <si>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</si>
  <si>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</si>
  <si>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</si>
  <si>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</si>
  <si>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</si>
  <si>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</si>
  <si>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</si>
  <si>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</si>
  <si>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</si>
  <si>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</si>
  <si>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</si>
  <si>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</si>
  <si>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</si>
  <si>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</si>
  <si>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t>frézovanie s naložením a odvozom do 10 km ( začiatky a konce )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</si>
  <si>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</si>
  <si>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</si>
  <si>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</si>
  <si>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</si>
  <si>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</si>
  <si>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</si>
  <si>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</si>
  <si>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</si>
  <si>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</si>
  <si>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</si>
  <si>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</si>
  <si>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</si>
  <si>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</si>
  <si>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</si>
  <si>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</si>
  <si>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</si>
  <si>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</si>
  <si>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</si>
  <si>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</si>
  <si>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</si>
  <si>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</si>
  <si>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</si>
  <si>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LC</t>
  </si>
  <si>
    <t xml:space="preserve">celkom </t>
  </si>
  <si>
    <t xml:space="preserve"> </t>
  </si>
  <si>
    <t>Postrek infiltračný</t>
  </si>
  <si>
    <r>
      <t>0,5 kg/m</t>
    </r>
    <r>
      <rPr>
        <vertAlign val="superscript"/>
        <sz val="10"/>
        <color indexed="8"/>
        <rFont val="Arial CE"/>
      </rPr>
      <t>2</t>
    </r>
  </si>
  <si>
    <r>
      <t>1,0 kg/m</t>
    </r>
    <r>
      <rPr>
        <vertAlign val="superscript"/>
        <sz val="10"/>
        <color indexed="8"/>
        <rFont val="Arial CE"/>
      </rPr>
      <t>2</t>
    </r>
  </si>
  <si>
    <t>do 400 mm</t>
  </si>
  <si>
    <t>III/2635 Lentvora spojka</t>
  </si>
  <si>
    <t>staničenie v km: 0,000 - 5,394</t>
  </si>
  <si>
    <t>m2 korekcia križovatky, napojenia MK, vjazdy</t>
  </si>
  <si>
    <t>vybraté úseky v ckm: 0,000 - 5, 394, dĺžka 5,394 km</t>
  </si>
  <si>
    <t>III/2632 Mýtna - Šuľa</t>
  </si>
  <si>
    <t>III/2665 Stará Halič - Tuhár</t>
  </si>
  <si>
    <t>staničenie v km: 0,000 - 8,794</t>
  </si>
  <si>
    <t xml:space="preserve">                                           </t>
  </si>
  <si>
    <t>III/2653 Mučín - Pleš - Radzovce</t>
  </si>
  <si>
    <t>do 100 mm</t>
  </si>
  <si>
    <t>staničenie v km 0,000 km  - 1,739</t>
  </si>
  <si>
    <t>staničenie v km 0,000 km  - 1,048</t>
  </si>
  <si>
    <t>III/2632</t>
  </si>
  <si>
    <t>Mýtna - Šuľa</t>
  </si>
  <si>
    <t>III/2635</t>
  </si>
  <si>
    <t>Lentvora spojka</t>
  </si>
  <si>
    <t>III/2665</t>
  </si>
  <si>
    <t>III/2653</t>
  </si>
  <si>
    <t>Mučín - Pleš - Radzovce</t>
  </si>
  <si>
    <t>III/2667</t>
  </si>
  <si>
    <t>Stará Halič - Tuhár</t>
  </si>
  <si>
    <t>Príloha č. 3</t>
  </si>
  <si>
    <t>Príloha č. 6</t>
  </si>
  <si>
    <t>Lučenec - Tomášovce</t>
  </si>
  <si>
    <t>vybraté úseky v ckm: I. úsek 1,439 -1,739  dĺžka 0,300 km bez recyklácie</t>
  </si>
  <si>
    <r>
      <t>0,7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</si>
  <si>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spojivom(cement a asfaltová emulzia alebo cement a asfaltová pena) </t>
  </si>
  <si>
    <t>frézovanie s naložením a odvozom do 10 km ( začiatky a konce + mosty )</t>
  </si>
  <si>
    <t>frézovanie s naložením a odvozom do 10 km ( začiatky a konce mosty )</t>
  </si>
  <si>
    <t>frézovanie s naložením a odvozom do 10 km ( začiatky a konce+mosty )</t>
  </si>
  <si>
    <t xml:space="preserve">III/2673 Fiľakovo - Rátka </t>
  </si>
  <si>
    <t>staničenie v km 0,000 - 4,061 km</t>
  </si>
  <si>
    <t xml:space="preserve">Fiľakovo - Rátka </t>
  </si>
  <si>
    <t>III/2673</t>
  </si>
  <si>
    <t>III/2675 Beliná spojka</t>
  </si>
  <si>
    <t>III/2675</t>
  </si>
  <si>
    <t>Beliná  spojka</t>
  </si>
  <si>
    <t>staničenie v km 0,000 - 8,084 km dĺžka 8,084 km</t>
  </si>
  <si>
    <t>vybraté úseky v ckm: úsek 1,958 - 3,108  dĺžka 1,150 km</t>
  </si>
  <si>
    <t>III/2673 Fiľakovo - Rátka</t>
  </si>
  <si>
    <t>staničenie v km: 0,000 -21,961</t>
  </si>
  <si>
    <t>vyspravenie poklesov krajov vozovky</t>
  </si>
  <si>
    <t>t</t>
  </si>
  <si>
    <t xml:space="preserve"> t</t>
  </si>
  <si>
    <t>vybraté úseky v ckm:  úsek 7,080 - 7,860 dĺžka 0,780 km</t>
  </si>
  <si>
    <t>vybraté úseky v ckm: úsek 0,840 - 2,370  dĺžka 1,530 km</t>
  </si>
  <si>
    <t xml:space="preserve">vybraté úseky v ckm:  úsek 0,000 -0,400  dĺžka 0,400 km bez recyklácie </t>
  </si>
  <si>
    <t>plánovaná obchádzka cesty II/591 Taras</t>
  </si>
  <si>
    <t xml:space="preserve"> Rekonštrukcia ciest II. a III. triedy v okrese LC - RI 2020</t>
  </si>
  <si>
    <t>Rekonštrukcia ciest II. a III. triedy v okrese LC - RI 2020</t>
  </si>
  <si>
    <t>Rekonštrukcia ciest II. a III. triedy v okrese Lučenec - RI 2020</t>
  </si>
  <si>
    <t>III/2667 Lučenec - Tomášovce</t>
  </si>
  <si>
    <t>Príloha č.2</t>
  </si>
  <si>
    <t>Príloha č. 4</t>
  </si>
  <si>
    <t>Príloha č.5</t>
  </si>
  <si>
    <t>Príloha č. 7</t>
  </si>
  <si>
    <t xml:space="preserve">dvíhanie vpustí , šupátka plyn a vody                                   </t>
  </si>
  <si>
    <t>ks</t>
  </si>
  <si>
    <t>po ceste sa vozí kameň na stavbu R2</t>
  </si>
  <si>
    <t xml:space="preserve">dvíhanie vpustí , šupátka plyn a vody                                    </t>
  </si>
  <si>
    <t>II.úsek bez recyklácie  staničenie  od  16,525 - 17,080 dĺžka 0,630 km intravilán Abelová</t>
  </si>
  <si>
    <r>
      <t xml:space="preserve">                                           II.úsek staničenie od 16,525 - 21,961 , dĺžka </t>
    </r>
    <r>
      <rPr>
        <b/>
        <sz val="11"/>
        <color indexed="8"/>
        <rFont val="Calibri"/>
        <family val="2"/>
        <charset val="238"/>
      </rPr>
      <t>5,436</t>
    </r>
    <r>
      <rPr>
        <sz val="11"/>
        <color indexed="8"/>
        <rFont val="Calibri"/>
      </rPr>
      <t xml:space="preserve"> km</t>
    </r>
  </si>
  <si>
    <r>
      <t xml:space="preserve">vybraté úseky v ckm: I.úsek  staničenie od 6,100 - 7,150  dĺžka </t>
    </r>
    <r>
      <rPr>
        <b/>
        <sz val="11"/>
        <color indexed="8"/>
        <rFont val="Calibri"/>
        <family val="2"/>
        <charset val="238"/>
      </rPr>
      <t>1,050</t>
    </r>
    <r>
      <rPr>
        <sz val="11"/>
        <color indexed="8"/>
        <rFont val="Calibri"/>
      </rPr>
      <t xml:space="preserve"> km bez recyklácie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</si>
</sst>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23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10"/>
      </top>
      <bottom/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234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8" xfId="0" applyNumberFormat="1" applyFont="1" applyFill="1" applyBorder="1" applyAlignment="1">
      <alignment horizontal="center"/>
    </xf>
    <xf numFmtId="49" fontId="0" fillId="2" borderId="19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0" fontId="0" fillId="2" borderId="20" xfId="0" applyFont="1" applyFill="1" applyBorder="1" applyAlignment="1">
      <alignment horizontal="center"/>
    </xf>
    <xf numFmtId="4" fontId="7" fillId="2" borderId="7" xfId="0" applyNumberFormat="1" applyFont="1" applyFill="1" applyBorder="1" applyAlignment="1"/>
    <xf numFmtId="49" fontId="0" fillId="2" borderId="20" xfId="0" applyNumberFormat="1" applyFont="1" applyFill="1" applyBorder="1" applyAlignment="1">
      <alignment vertical="center"/>
    </xf>
    <xf numFmtId="49" fontId="7" fillId="2" borderId="20" xfId="0" applyNumberFormat="1" applyFont="1" applyFill="1" applyBorder="1" applyAlignment="1">
      <alignment vertical="center"/>
    </xf>
    <xf numFmtId="164" fontId="7" fillId="2" borderId="20" xfId="0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0" fontId="7" fillId="2" borderId="20" xfId="0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26" xfId="0" applyNumberFormat="1" applyFont="1" applyFill="1" applyBorder="1" applyAlignment="1"/>
    <xf numFmtId="4" fontId="13" fillId="2" borderId="27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3" fillId="2" borderId="1" xfId="0" applyFont="1" applyFill="1" applyBorder="1" applyAlignment="1"/>
    <xf numFmtId="0" fontId="18" fillId="2" borderId="1" xfId="0" applyFont="1" applyFill="1" applyBorder="1" applyAlignment="1"/>
    <xf numFmtId="49" fontId="0" fillId="2" borderId="28" xfId="0" applyNumberFormat="1" applyFont="1" applyFill="1" applyBorder="1" applyAlignment="1">
      <alignment horizontal="center"/>
    </xf>
    <xf numFmtId="49" fontId="19" fillId="2" borderId="19" xfId="0" applyNumberFormat="1" applyFont="1" applyFill="1" applyBorder="1" applyAlignment="1">
      <alignment horizontal="center"/>
    </xf>
    <xf numFmtId="49" fontId="19" fillId="2" borderId="19" xfId="0" applyNumberFormat="1" applyFon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/>
    </xf>
    <xf numFmtId="49" fontId="0" fillId="2" borderId="18" xfId="0" applyNumberFormat="1" applyFont="1" applyFill="1" applyBorder="1" applyAlignment="1"/>
    <xf numFmtId="166" fontId="0" fillId="2" borderId="18" xfId="0" applyNumberFormat="1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166" fontId="0" fillId="2" borderId="20" xfId="0" applyNumberFormat="1" applyFont="1" applyFill="1" applyBorder="1" applyAlignment="1">
      <alignment horizontal="center"/>
    </xf>
    <xf numFmtId="0" fontId="0" fillId="2" borderId="2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49" fontId="3" fillId="2" borderId="19" xfId="0" applyNumberFormat="1" applyFont="1" applyFill="1" applyBorder="1" applyAlignment="1">
      <alignment horizontal="left"/>
    </xf>
    <xf numFmtId="166" fontId="0" fillId="2" borderId="19" xfId="0" applyNumberFormat="1" applyFont="1" applyFill="1" applyBorder="1" applyAlignment="1">
      <alignment horizontal="center"/>
    </xf>
    <xf numFmtId="166" fontId="3" fillId="2" borderId="19" xfId="0" applyNumberFormat="1" applyFont="1" applyFill="1" applyBorder="1" applyAlignment="1">
      <alignment horizontal="center"/>
    </xf>
    <xf numFmtId="0" fontId="0" fillId="2" borderId="29" xfId="0" applyFont="1" applyFill="1" applyBorder="1" applyAlignment="1">
      <alignment horizontal="left"/>
    </xf>
    <xf numFmtId="0" fontId="0" fillId="2" borderId="30" xfId="0" applyFont="1" applyFill="1" applyBorder="1" applyAlignment="1"/>
    <xf numFmtId="167" fontId="0" fillId="2" borderId="1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0" xfId="0" applyNumberFormat="1" applyFont="1" applyFill="1" applyBorder="1" applyAlignment="1"/>
    <xf numFmtId="4" fontId="7" fillId="2" borderId="1" xfId="0" applyNumberFormat="1" applyFont="1" applyFill="1" applyBorder="1" applyAlignment="1"/>
    <xf numFmtId="0" fontId="0" fillId="2" borderId="21" xfId="0" applyFont="1" applyFill="1" applyBorder="1" applyAlignment="1"/>
    <xf numFmtId="0" fontId="0" fillId="2" borderId="22" xfId="0" applyFont="1" applyFill="1" applyBorder="1" applyAlignment="1"/>
    <xf numFmtId="4" fontId="7" fillId="2" borderId="7" xfId="0" applyNumberFormat="1" applyFont="1" applyFill="1" applyBorder="1" applyAlignment="1"/>
    <xf numFmtId="164" fontId="7" fillId="2" borderId="20" xfId="0" applyNumberFormat="1" applyFont="1" applyFill="1" applyBorder="1" applyAlignment="1"/>
    <xf numFmtId="49" fontId="7" fillId="2" borderId="20" xfId="0" applyNumberFormat="1" applyFont="1" applyFill="1" applyBorder="1" applyAlignment="1"/>
    <xf numFmtId="49" fontId="9" fillId="2" borderId="20" xfId="0" applyNumberFormat="1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/>
    <xf numFmtId="0" fontId="0" fillId="2" borderId="32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33" xfId="0" applyFont="1" applyFill="1" applyBorder="1" applyAlignment="1"/>
    <xf numFmtId="166" fontId="0" fillId="2" borderId="33" xfId="0" applyNumberFormat="1" applyFont="1" applyFill="1" applyBorder="1" applyAlignment="1">
      <alignment horizontal="center"/>
    </xf>
    <xf numFmtId="166" fontId="0" fillId="2" borderId="34" xfId="0" applyNumberFormat="1" applyFont="1" applyFill="1" applyBorder="1" applyAlignment="1">
      <alignment horizontal="center"/>
    </xf>
    <xf numFmtId="166" fontId="0" fillId="2" borderId="35" xfId="0" applyNumberFormat="1" applyFont="1" applyFill="1" applyBorder="1" applyAlignment="1">
      <alignment horizontal="center"/>
    </xf>
    <xf numFmtId="49" fontId="19" fillId="2" borderId="36" xfId="0" applyNumberFormat="1" applyFont="1" applyFill="1" applyBorder="1" applyAlignment="1">
      <alignment horizontal="center" wrapText="1"/>
    </xf>
    <xf numFmtId="167" fontId="0" fillId="2" borderId="37" xfId="0" applyNumberFormat="1" applyFont="1" applyFill="1" applyBorder="1" applyAlignment="1">
      <alignment horizontal="center" vertical="center"/>
    </xf>
    <xf numFmtId="167" fontId="3" fillId="2" borderId="36" xfId="0" applyNumberFormat="1" applyFont="1" applyFill="1" applyBorder="1" applyAlignment="1">
      <alignment horizontal="center"/>
    </xf>
    <xf numFmtId="0" fontId="19" fillId="2" borderId="29" xfId="0" applyFont="1" applyFill="1" applyBorder="1" applyAlignment="1">
      <alignment horizontal="center" wrapText="1"/>
    </xf>
    <xf numFmtId="49" fontId="0" fillId="4" borderId="0" xfId="0" applyNumberFormat="1" applyFont="1" applyFill="1" applyBorder="1" applyAlignment="1">
      <alignment horizontal="left"/>
    </xf>
    <xf numFmtId="0" fontId="0" fillId="2" borderId="38" xfId="0" applyFont="1" applyFill="1" applyBorder="1" applyAlignment="1"/>
    <xf numFmtId="167" fontId="0" fillId="2" borderId="30" xfId="0" applyNumberFormat="1" applyFont="1" applyFill="1" applyBorder="1" applyAlignment="1"/>
    <xf numFmtId="49" fontId="19" fillId="2" borderId="39" xfId="0" applyNumberFormat="1" applyFont="1" applyFill="1" applyBorder="1" applyAlignment="1">
      <alignment horizontal="center" wrapText="1"/>
    </xf>
    <xf numFmtId="167" fontId="0" fillId="2" borderId="41" xfId="0" applyNumberFormat="1" applyFont="1" applyFill="1" applyBorder="1" applyAlignment="1">
      <alignment horizontal="center" vertical="center"/>
    </xf>
    <xf numFmtId="167" fontId="3" fillId="2" borderId="44" xfId="0" applyNumberFormat="1" applyFont="1" applyFill="1" applyBorder="1" applyAlignment="1"/>
    <xf numFmtId="0" fontId="0" fillId="2" borderId="20" xfId="0" applyFont="1" applyFill="1" applyBorder="1" applyAlignment="1"/>
    <xf numFmtId="0" fontId="0" fillId="2" borderId="47" xfId="0" applyFont="1" applyFill="1" applyBorder="1" applyAlignment="1"/>
    <xf numFmtId="2" fontId="0" fillId="2" borderId="38" xfId="0" applyNumberFormat="1" applyFont="1" applyFill="1" applyBorder="1" applyAlignment="1"/>
    <xf numFmtId="0" fontId="0" fillId="2" borderId="48" xfId="0" applyFont="1" applyFill="1" applyBorder="1" applyAlignment="1"/>
    <xf numFmtId="49" fontId="0" fillId="2" borderId="49" xfId="0" applyNumberFormat="1" applyFont="1" applyFill="1" applyBorder="1" applyAlignment="1">
      <alignment horizontal="center"/>
    </xf>
    <xf numFmtId="0" fontId="0" fillId="2" borderId="50" xfId="0" applyFont="1" applyFill="1" applyBorder="1" applyAlignment="1"/>
    <xf numFmtId="49" fontId="0" fillId="2" borderId="49" xfId="0" applyNumberFormat="1" applyFont="1" applyFill="1" applyBorder="1" applyAlignment="1"/>
    <xf numFmtId="4" fontId="11" fillId="2" borderId="51" xfId="0" applyNumberFormat="1" applyFont="1" applyFill="1" applyBorder="1" applyAlignment="1"/>
    <xf numFmtId="4" fontId="11" fillId="2" borderId="30" xfId="0" applyNumberFormat="1" applyFont="1" applyFill="1" applyBorder="1" applyAlignment="1"/>
    <xf numFmtId="4" fontId="12" fillId="2" borderId="30" xfId="0" applyNumberFormat="1" applyFont="1" applyFill="1" applyBorder="1" applyAlignment="1"/>
    <xf numFmtId="49" fontId="12" fillId="2" borderId="52" xfId="0" applyNumberFormat="1" applyFont="1" applyFill="1" applyBorder="1" applyAlignment="1"/>
    <xf numFmtId="4" fontId="12" fillId="2" borderId="53" xfId="0" applyNumberFormat="1" applyFont="1" applyFill="1" applyBorder="1" applyAlignment="1"/>
    <xf numFmtId="49" fontId="0" fillId="2" borderId="56" xfId="0" applyNumberFormat="1" applyFont="1" applyFill="1" applyBorder="1" applyAlignment="1"/>
    <xf numFmtId="49" fontId="0" fillId="2" borderId="58" xfId="0" applyNumberFormat="1" applyFont="1" applyFill="1" applyBorder="1" applyAlignment="1">
      <alignment horizontal="left"/>
    </xf>
    <xf numFmtId="0" fontId="0" fillId="2" borderId="59" xfId="0" applyFont="1" applyFill="1" applyBorder="1" applyAlignment="1">
      <alignment horizontal="left"/>
    </xf>
    <xf numFmtId="0" fontId="0" fillId="2" borderId="60" xfId="0" applyFont="1" applyFill="1" applyBorder="1" applyAlignment="1">
      <alignment horizontal="left"/>
    </xf>
    <xf numFmtId="49" fontId="0" fillId="2" borderId="61" xfId="0" applyNumberFormat="1" applyFont="1" applyFill="1" applyBorder="1" applyAlignment="1"/>
    <xf numFmtId="0" fontId="7" fillId="2" borderId="61" xfId="0" applyFont="1" applyFill="1" applyBorder="1" applyAlignment="1"/>
    <xf numFmtId="164" fontId="7" fillId="2" borderId="61" xfId="0" applyNumberFormat="1" applyFont="1" applyFill="1" applyBorder="1" applyAlignment="1"/>
    <xf numFmtId="4" fontId="7" fillId="2" borderId="62" xfId="0" applyNumberFormat="1" applyFont="1" applyFill="1" applyBorder="1" applyAlignment="1">
      <alignment horizontal="right"/>
    </xf>
    <xf numFmtId="49" fontId="0" fillId="2" borderId="63" xfId="0" applyNumberFormat="1" applyFont="1" applyFill="1" applyBorder="1" applyAlignment="1">
      <alignment horizontal="left"/>
    </xf>
    <xf numFmtId="0" fontId="2" fillId="2" borderId="31" xfId="0" applyFont="1" applyFill="1" applyBorder="1" applyAlignment="1">
      <alignment horizontal="left"/>
    </xf>
    <xf numFmtId="49" fontId="0" fillId="2" borderId="31" xfId="0" applyNumberFormat="1" applyFont="1" applyFill="1" applyBorder="1" applyAlignment="1"/>
    <xf numFmtId="49" fontId="7" fillId="2" borderId="31" xfId="0" applyNumberFormat="1" applyFont="1" applyFill="1" applyBorder="1" applyAlignment="1"/>
    <xf numFmtId="164" fontId="7" fillId="2" borderId="31" xfId="0" applyNumberFormat="1" applyFont="1" applyFill="1" applyBorder="1" applyAlignment="1"/>
    <xf numFmtId="49" fontId="0" fillId="2" borderId="64" xfId="0" applyNumberFormat="1" applyFont="1" applyFill="1" applyBorder="1" applyAlignment="1">
      <alignment horizontal="center"/>
    </xf>
    <xf numFmtId="0" fontId="0" fillId="2" borderId="65" xfId="0" applyFont="1" applyFill="1" applyBorder="1" applyAlignment="1">
      <alignment horizontal="center"/>
    </xf>
    <xf numFmtId="0" fontId="0" fillId="2" borderId="66" xfId="0" applyFont="1" applyFill="1" applyBorder="1" applyAlignment="1">
      <alignment horizontal="center"/>
    </xf>
    <xf numFmtId="49" fontId="0" fillId="2" borderId="67" xfId="0" applyNumberFormat="1" applyFont="1" applyFill="1" applyBorder="1" applyAlignment="1">
      <alignment horizontal="center"/>
    </xf>
    <xf numFmtId="49" fontId="0" fillId="2" borderId="68" xfId="0" applyNumberFormat="1" applyFont="1" applyFill="1" applyBorder="1" applyAlignment="1">
      <alignment horizontal="center"/>
    </xf>
    <xf numFmtId="0" fontId="0" fillId="2" borderId="69" xfId="0" applyFont="1" applyFill="1" applyBorder="1" applyAlignment="1">
      <alignment horizontal="center"/>
    </xf>
    <xf numFmtId="0" fontId="0" fillId="2" borderId="70" xfId="0" applyFont="1" applyFill="1" applyBorder="1" applyAlignment="1">
      <alignment horizontal="center"/>
    </xf>
    <xf numFmtId="49" fontId="0" fillId="2" borderId="71" xfId="0" applyNumberFormat="1" applyFont="1" applyFill="1" applyBorder="1" applyAlignment="1">
      <alignment horizontal="center"/>
    </xf>
    <xf numFmtId="49" fontId="0" fillId="2" borderId="72" xfId="0" applyNumberFormat="1" applyFont="1" applyFill="1" applyBorder="1" applyAlignment="1">
      <alignment horizontal="left"/>
    </xf>
    <xf numFmtId="0" fontId="2" fillId="2" borderId="54" xfId="0" applyFont="1" applyFill="1" applyBorder="1" applyAlignment="1">
      <alignment horizontal="left"/>
    </xf>
    <xf numFmtId="49" fontId="0" fillId="2" borderId="54" xfId="0" applyNumberFormat="1" applyFont="1" applyFill="1" applyBorder="1" applyAlignment="1"/>
    <xf numFmtId="49" fontId="7" fillId="2" borderId="54" xfId="0" applyNumberFormat="1" applyFont="1" applyFill="1" applyBorder="1" applyAlignment="1"/>
    <xf numFmtId="164" fontId="7" fillId="2" borderId="54" xfId="0" applyNumberFormat="1" applyFont="1" applyFill="1" applyBorder="1" applyAlignment="1"/>
    <xf numFmtId="0" fontId="21" fillId="2" borderId="1" xfId="0" applyFont="1" applyFill="1" applyBorder="1" applyAlignment="1"/>
    <xf numFmtId="0" fontId="22" fillId="2" borderId="1" xfId="0" applyFont="1" applyFill="1" applyBorder="1" applyAlignment="1"/>
    <xf numFmtId="49" fontId="20" fillId="2" borderId="20" xfId="0" applyNumberFormat="1" applyFont="1" applyFill="1" applyBorder="1" applyAlignment="1"/>
    <xf numFmtId="43" fontId="0" fillId="2" borderId="1" xfId="0" applyNumberFormat="1" applyFont="1" applyFill="1" applyBorder="1" applyAlignment="1"/>
    <xf numFmtId="167" fontId="0" fillId="2" borderId="42" xfId="0" applyNumberFormat="1" applyFont="1" applyFill="1" applyBorder="1" applyAlignment="1">
      <alignment horizontal="right" vertical="center"/>
    </xf>
    <xf numFmtId="49" fontId="0" fillId="2" borderId="74" xfId="0" applyNumberFormat="1" applyFont="1" applyFill="1" applyBorder="1" applyAlignment="1"/>
    <xf numFmtId="0" fontId="7" fillId="2" borderId="74" xfId="0" applyFont="1" applyFill="1" applyBorder="1" applyAlignment="1"/>
    <xf numFmtId="164" fontId="7" fillId="2" borderId="74" xfId="0" applyNumberFormat="1" applyFont="1" applyFill="1" applyBorder="1" applyAlignment="1"/>
    <xf numFmtId="166" fontId="22" fillId="2" borderId="29" xfId="0" applyNumberFormat="1" applyFont="1" applyFill="1" applyBorder="1" applyAlignment="1">
      <alignment horizontal="left"/>
    </xf>
    <xf numFmtId="166" fontId="20" fillId="2" borderId="29" xfId="0" applyNumberFormat="1" applyFont="1" applyFill="1" applyBorder="1" applyAlignment="1">
      <alignment horizontal="center"/>
    </xf>
    <xf numFmtId="166" fontId="20" fillId="2" borderId="35" xfId="0" applyNumberFormat="1" applyFont="1" applyFill="1" applyBorder="1" applyAlignment="1">
      <alignment horizontal="center"/>
    </xf>
    <xf numFmtId="166" fontId="22" fillId="2" borderId="35" xfId="0" applyNumberFormat="1" applyFont="1" applyFill="1" applyBorder="1" applyAlignment="1">
      <alignment horizontal="center"/>
    </xf>
    <xf numFmtId="49" fontId="20" fillId="2" borderId="1" xfId="0" applyNumberFormat="1" applyFont="1" applyFill="1" applyBorder="1" applyAlignment="1"/>
    <xf numFmtId="49" fontId="0" fillId="0" borderId="18" xfId="0" applyNumberFormat="1" applyFont="1" applyFill="1" applyBorder="1" applyAlignment="1">
      <alignment horizontal="center"/>
    </xf>
    <xf numFmtId="4" fontId="7" fillId="2" borderId="76" xfId="0" applyNumberFormat="1" applyFont="1" applyFill="1" applyBorder="1" applyAlignment="1"/>
    <xf numFmtId="165" fontId="0" fillId="2" borderId="77" xfId="0" applyNumberFormat="1" applyFont="1" applyFill="1" applyBorder="1" applyAlignment="1">
      <alignment horizontal="right"/>
    </xf>
    <xf numFmtId="4" fontId="7" fillId="2" borderId="77" xfId="0" applyNumberFormat="1" applyFont="1" applyFill="1" applyBorder="1" applyAlignment="1"/>
    <xf numFmtId="4" fontId="7" fillId="2" borderId="77" xfId="0" applyNumberFormat="1" applyFont="1" applyFill="1" applyBorder="1" applyAlignment="1">
      <alignment vertical="center"/>
    </xf>
    <xf numFmtId="4" fontId="7" fillId="2" borderId="78" xfId="0" applyNumberFormat="1" applyFont="1" applyFill="1" applyBorder="1" applyAlignment="1"/>
    <xf numFmtId="4" fontId="7" fillId="2" borderId="80" xfId="0" applyNumberFormat="1" applyFont="1" applyFill="1" applyBorder="1" applyAlignment="1"/>
    <xf numFmtId="4" fontId="7" fillId="2" borderId="41" xfId="0" applyNumberFormat="1" applyFont="1" applyFill="1" applyBorder="1" applyAlignment="1"/>
    <xf numFmtId="4" fontId="7" fillId="2" borderId="81" xfId="0" applyNumberFormat="1" applyFont="1" applyFill="1" applyBorder="1" applyAlignment="1"/>
    <xf numFmtId="49" fontId="0" fillId="2" borderId="82" xfId="0" applyNumberFormat="1" applyFont="1" applyFill="1" applyBorder="1" applyAlignment="1">
      <alignment horizontal="center"/>
    </xf>
    <xf numFmtId="49" fontId="0" fillId="2" borderId="79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0" fillId="2" borderId="56" xfId="0" applyNumberFormat="1" applyFont="1" applyFill="1" applyBorder="1" applyAlignment="1">
      <alignment vertical="center" wrapText="1"/>
    </xf>
    <xf numFmtId="0" fontId="0" fillId="2" borderId="21" xfId="0" applyFont="1" applyFill="1" applyBorder="1" applyAlignment="1">
      <alignment vertical="center" wrapText="1"/>
    </xf>
    <xf numFmtId="0" fontId="0" fillId="2" borderId="22" xfId="0" applyFont="1" applyFill="1" applyBorder="1" applyAlignment="1">
      <alignment vertical="center" wrapText="1"/>
    </xf>
    <xf numFmtId="49" fontId="0" fillId="2" borderId="57" xfId="0" applyNumberFormat="1" applyFont="1" applyFill="1" applyBorder="1" applyAlignment="1">
      <alignment horizontal="left"/>
    </xf>
    <xf numFmtId="0" fontId="0" fillId="2" borderId="23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49" fontId="0" fillId="2" borderId="58" xfId="0" applyNumberFormat="1" applyFont="1" applyFill="1" applyBorder="1" applyAlignment="1">
      <alignment horizontal="left"/>
    </xf>
    <xf numFmtId="0" fontId="0" fillId="2" borderId="59" xfId="0" applyFont="1" applyFill="1" applyBorder="1" applyAlignment="1">
      <alignment horizontal="left"/>
    </xf>
    <xf numFmtId="0" fontId="0" fillId="2" borderId="73" xfId="0" applyFont="1" applyFill="1" applyBorder="1" applyAlignment="1">
      <alignment horizontal="left"/>
    </xf>
    <xf numFmtId="49" fontId="0" fillId="2" borderId="75" xfId="0" applyNumberFormat="1" applyFont="1" applyFill="1" applyBorder="1" applyAlignment="1">
      <alignment horizontal="left" wrapText="1"/>
    </xf>
    <xf numFmtId="0" fontId="0" fillId="2" borderId="24" xfId="0" applyFont="1" applyFill="1" applyBorder="1" applyAlignment="1"/>
    <xf numFmtId="0" fontId="0" fillId="2" borderId="25" xfId="0" applyFont="1" applyFill="1" applyBorder="1" applyAlignment="1"/>
    <xf numFmtId="49" fontId="2" fillId="2" borderId="55" xfId="0" applyNumberFormat="1" applyFont="1" applyFill="1" applyBorder="1" applyAlignment="1"/>
    <xf numFmtId="0" fontId="0" fillId="2" borderId="20" xfId="0" applyFont="1" applyFill="1" applyBorder="1" applyAlignment="1"/>
    <xf numFmtId="49" fontId="0" fillId="2" borderId="56" xfId="0" applyNumberFormat="1" applyFont="1" applyFill="1" applyBorder="1" applyAlignment="1">
      <alignment horizontal="left"/>
    </xf>
    <xf numFmtId="0" fontId="0" fillId="2" borderId="21" xfId="0" applyFont="1" applyFill="1" applyBorder="1" applyAlignment="1">
      <alignment horizontal="left"/>
    </xf>
    <xf numFmtId="0" fontId="0" fillId="2" borderId="22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center"/>
    </xf>
    <xf numFmtId="167" fontId="0" fillId="2" borderId="45" xfId="0" applyNumberFormat="1" applyFont="1" applyFill="1" applyBorder="1" applyAlignment="1">
      <alignment horizontal="center" vertical="center"/>
    </xf>
    <xf numFmtId="167" fontId="0" fillId="2" borderId="46" xfId="0" applyNumberFormat="1" applyFont="1" applyFill="1" applyBorder="1" applyAlignment="1">
      <alignment horizontal="center" vertical="center"/>
    </xf>
    <xf numFmtId="167" fontId="0" fillId="2" borderId="40" xfId="0" applyNumberFormat="1" applyFont="1" applyFill="1" applyBorder="1" applyAlignment="1">
      <alignment horizontal="center" vertical="center"/>
    </xf>
    <xf numFmtId="167" fontId="0" fillId="2" borderId="43" xfId="0" applyNumberFormat="1" applyFont="1" applyFill="1" applyBorder="1" applyAlignment="1">
      <alignment horizontal="center" vertical="center"/>
    </xf>
    <xf numFmtId="4" fontId="7" fillId="2" borderId="83" xfId="0" applyNumberFormat="1" applyFont="1" applyFill="1" applyBorder="1" applyAlignment="1"/>
    <xf numFmtId="49" fontId="0" fillId="2" borderId="84" xfId="0" applyNumberFormat="1" applyFont="1" applyFill="1" applyBorder="1" applyAlignment="1">
      <alignment horizontal="center"/>
    </xf>
    <xf numFmtId="4" fontId="7" fillId="2" borderId="85" xfId="0" applyNumberFormat="1" applyFont="1" applyFill="1" applyBorder="1" applyAlignment="1"/>
    <xf numFmtId="4" fontId="7" fillId="2" borderId="86" xfId="0" applyNumberFormat="1" applyFont="1" applyFill="1" applyBorder="1" applyAlignment="1"/>
    <xf numFmtId="4" fontId="7" fillId="2" borderId="87" xfId="0" applyNumberFormat="1" applyFont="1" applyFill="1" applyBorder="1" applyAlignment="1"/>
  </cellXfs>
  <cellStyles count="1">
    <cellStyle name="Normálna" xfId="0" builtinId="0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2"/>
  <sheetViews>
    <sheetView showGridLines="0" topLeftCell="A7" workbookViewId="0">
      <selection activeCell="H22" sqref="H22"/>
    </sheetView>
  </sheetViews>
  <sheetFormatPr defaultColWidth="8.7109375" defaultRowHeight="14.45" customHeight="1" x14ac:dyDescent="0.2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 x14ac:dyDescent="0.25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15" customHeight="1" x14ac:dyDescent="0.25">
      <c r="A4" s="3"/>
      <c r="B4" s="7" t="s">
        <v>104</v>
      </c>
      <c r="C4" s="8"/>
      <c r="D4" s="3"/>
      <c r="E4" s="3"/>
      <c r="F4" s="3"/>
      <c r="G4" s="3"/>
      <c r="H4" s="3"/>
      <c r="I4" s="3"/>
      <c r="J4" s="3"/>
      <c r="K4" s="4"/>
      <c r="L4" s="5"/>
      <c r="M4" s="5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11" t="s">
        <v>60</v>
      </c>
      <c r="B11" s="5"/>
      <c r="C11" s="179" t="s">
        <v>103</v>
      </c>
      <c r="D11" s="5"/>
      <c r="E11" s="8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5"/>
      <c r="M12" s="5"/>
    </row>
    <row r="13" spans="1:13" ht="15.4" customHeight="1" x14ac:dyDescent="0.25">
      <c r="A13" s="14" t="s">
        <v>6</v>
      </c>
      <c r="B13" s="15"/>
      <c r="C13" s="16"/>
      <c r="D13" s="17" t="s">
        <v>96</v>
      </c>
      <c r="E13" s="16"/>
      <c r="F13" s="18"/>
      <c r="G13" s="16"/>
      <c r="H13" s="18"/>
      <c r="I13" s="16"/>
      <c r="J13" s="18"/>
      <c r="K13" s="19"/>
      <c r="L13" s="20"/>
      <c r="M13" s="5"/>
    </row>
    <row r="14" spans="1:13" ht="15" customHeight="1" x14ac:dyDescent="0.25">
      <c r="A14" s="11" t="s">
        <v>60</v>
      </c>
      <c r="B14" s="5"/>
      <c r="C14" s="5"/>
      <c r="D14" s="191" t="s">
        <v>118</v>
      </c>
      <c r="E14" s="5"/>
      <c r="F14" s="4"/>
      <c r="G14" s="5"/>
      <c r="H14" s="5"/>
      <c r="I14" s="5"/>
      <c r="J14" s="5"/>
      <c r="K14" s="21"/>
      <c r="L14" s="20"/>
      <c r="M14" s="5"/>
    </row>
    <row r="15" spans="1:13" ht="15" customHeight="1" x14ac:dyDescent="0.25">
      <c r="A15" s="22"/>
      <c r="B15" s="23"/>
      <c r="C15" s="5"/>
      <c r="D15" s="191" t="s">
        <v>117</v>
      </c>
      <c r="E15" s="5"/>
      <c r="F15" s="4"/>
      <c r="G15" s="5"/>
      <c r="H15" s="24"/>
      <c r="I15" s="25"/>
      <c r="J15" s="4"/>
      <c r="K15" s="26"/>
      <c r="L15" s="20"/>
      <c r="M15" s="5"/>
    </row>
    <row r="16" spans="1:13" ht="15.4" customHeight="1" x14ac:dyDescent="0.25">
      <c r="A16" s="27" t="s">
        <v>7</v>
      </c>
      <c r="B16" s="28">
        <v>6486</v>
      </c>
      <c r="C16" s="29" t="s">
        <v>8</v>
      </c>
      <c r="D16" s="5" t="s">
        <v>116</v>
      </c>
      <c r="E16" s="5"/>
      <c r="F16" s="4"/>
      <c r="G16" s="5"/>
      <c r="H16" s="24"/>
      <c r="I16" s="25"/>
      <c r="J16" s="4"/>
      <c r="K16" s="30"/>
      <c r="L16" s="20"/>
      <c r="M16" s="5"/>
    </row>
    <row r="17" spans="1:256" ht="15" customHeight="1" x14ac:dyDescent="0.25">
      <c r="A17" s="31" t="s">
        <v>9</v>
      </c>
      <c r="B17" s="32">
        <v>5.8</v>
      </c>
      <c r="C17" s="29" t="s">
        <v>8</v>
      </c>
      <c r="D17" s="5"/>
      <c r="E17" s="5"/>
      <c r="F17" s="4"/>
      <c r="G17" s="5"/>
      <c r="H17" s="4"/>
      <c r="I17" s="5"/>
      <c r="J17" s="33"/>
      <c r="K17" s="26"/>
      <c r="L17" s="20"/>
      <c r="M17" s="5"/>
    </row>
    <row r="18" spans="1:256" ht="15" customHeight="1" x14ac:dyDescent="0.25">
      <c r="A18" s="31" t="s">
        <v>10</v>
      </c>
      <c r="B18" s="32">
        <f>B16*B17</f>
        <v>37618.799999999996</v>
      </c>
      <c r="C18" s="29" t="s">
        <v>11</v>
      </c>
      <c r="D18" s="5"/>
      <c r="E18" s="5"/>
      <c r="F18" s="4"/>
      <c r="G18" s="5"/>
      <c r="H18" s="4"/>
      <c r="I18" s="5"/>
      <c r="J18" s="33"/>
      <c r="K18" s="26"/>
      <c r="L18" s="20"/>
      <c r="M18" s="5"/>
    </row>
    <row r="19" spans="1:256" ht="15" customHeight="1" x14ac:dyDescent="0.25">
      <c r="A19" s="34" t="s">
        <v>12</v>
      </c>
      <c r="B19" s="35">
        <v>270</v>
      </c>
      <c r="C19" s="29" t="s">
        <v>13</v>
      </c>
      <c r="D19" s="5"/>
      <c r="E19" s="5"/>
      <c r="F19" s="4"/>
      <c r="G19" s="5"/>
      <c r="H19" s="4"/>
      <c r="I19" s="5"/>
      <c r="J19" s="33"/>
      <c r="K19" s="26"/>
      <c r="L19" s="20"/>
      <c r="M19" s="5"/>
    </row>
    <row r="20" spans="1:256" ht="15" customHeight="1" thickBot="1" x14ac:dyDescent="0.3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20"/>
      <c r="M20" s="5"/>
    </row>
    <row r="21" spans="1:256" ht="15" customHeight="1" thickBot="1" x14ac:dyDescent="0.3">
      <c r="A21" s="22"/>
      <c r="B21" s="39"/>
      <c r="C21" s="23"/>
      <c r="D21" s="23"/>
      <c r="E21" s="40"/>
      <c r="F21" s="41" t="s">
        <v>14</v>
      </c>
      <c r="G21" s="42"/>
      <c r="H21" s="147" t="s">
        <v>15</v>
      </c>
      <c r="I21" s="20"/>
      <c r="J21" s="4"/>
      <c r="K21" s="26"/>
      <c r="L21" s="20"/>
      <c r="M21" s="5"/>
    </row>
    <row r="22" spans="1:256" ht="15" customHeight="1" thickBot="1" x14ac:dyDescent="0.3">
      <c r="A22" s="170" t="s">
        <v>16</v>
      </c>
      <c r="B22" s="171"/>
      <c r="C22" s="172"/>
      <c r="D22" s="173" t="s">
        <v>17</v>
      </c>
      <c r="E22" s="173" t="s">
        <v>18</v>
      </c>
      <c r="F22" s="173" t="s">
        <v>19</v>
      </c>
      <c r="G22" s="201" t="s">
        <v>20</v>
      </c>
      <c r="H22" s="202" t="s">
        <v>19</v>
      </c>
      <c r="I22" s="124"/>
      <c r="J22" s="45"/>
      <c r="K22" s="26"/>
      <c r="L22" s="20"/>
      <c r="M22" s="5"/>
    </row>
    <row r="23" spans="1:256" ht="15.4" customHeight="1" x14ac:dyDescent="0.25">
      <c r="A23" s="174" t="s">
        <v>21</v>
      </c>
      <c r="B23" s="175"/>
      <c r="C23" s="175" t="s">
        <v>51</v>
      </c>
      <c r="D23" s="176" t="s">
        <v>8</v>
      </c>
      <c r="E23" s="177" t="s">
        <v>22</v>
      </c>
      <c r="F23" s="178"/>
      <c r="G23" s="229">
        <v>11.6</v>
      </c>
      <c r="H23" s="198">
        <f>F23*G23</f>
        <v>0</v>
      </c>
      <c r="I23" s="124"/>
      <c r="J23" s="46"/>
      <c r="K23" s="26"/>
      <c r="L23" s="20"/>
      <c r="M23" s="5"/>
    </row>
    <row r="24" spans="1:256" ht="16.149999999999999" customHeight="1" x14ac:dyDescent="0.25">
      <c r="A24" s="153" t="s">
        <v>25</v>
      </c>
      <c r="B24" s="116"/>
      <c r="C24" s="117"/>
      <c r="D24" s="114" t="s">
        <v>24</v>
      </c>
      <c r="E24" s="120" t="s">
        <v>81</v>
      </c>
      <c r="F24" s="119"/>
      <c r="G24" s="195">
        <f>B18+B19</f>
        <v>37888.799999999996</v>
      </c>
      <c r="H24" s="199">
        <f t="shared" ref="H24:H30" si="0">F24*G24</f>
        <v>0</v>
      </c>
      <c r="I24" s="124"/>
      <c r="J24" s="46"/>
      <c r="K24" s="26"/>
      <c r="L24" s="20"/>
      <c r="M24" s="5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1"/>
      <c r="IH24" s="91"/>
      <c r="II24" s="91"/>
      <c r="IJ24" s="91"/>
      <c r="IK24" s="91"/>
      <c r="IL24" s="91"/>
      <c r="IM24" s="91"/>
      <c r="IN24" s="91"/>
      <c r="IO24" s="91"/>
      <c r="IP24" s="91"/>
      <c r="IQ24" s="91"/>
      <c r="IR24" s="91"/>
      <c r="IS24" s="91"/>
      <c r="IT24" s="91"/>
      <c r="IU24" s="91"/>
      <c r="IV24" s="91"/>
    </row>
    <row r="25" spans="1:256" ht="16.149999999999999" customHeight="1" x14ac:dyDescent="0.25">
      <c r="A25" s="153" t="s">
        <v>52</v>
      </c>
      <c r="B25" s="116"/>
      <c r="C25" s="117"/>
      <c r="D25" s="114" t="s">
        <v>24</v>
      </c>
      <c r="E25" s="120" t="s">
        <v>54</v>
      </c>
      <c r="F25" s="119"/>
      <c r="G25" s="195">
        <f>B18+B19</f>
        <v>37888.799999999996</v>
      </c>
      <c r="H25" s="199">
        <f t="shared" si="0"/>
        <v>0</v>
      </c>
      <c r="I25" s="124"/>
      <c r="J25" s="46"/>
      <c r="K25" s="48"/>
      <c r="L25" s="20"/>
      <c r="M25" s="5"/>
    </row>
    <row r="26" spans="1:256" ht="25.15" customHeight="1" x14ac:dyDescent="0.25">
      <c r="A26" s="207" t="s">
        <v>85</v>
      </c>
      <c r="B26" s="208"/>
      <c r="C26" s="209"/>
      <c r="D26" s="49" t="s">
        <v>24</v>
      </c>
      <c r="E26" s="50" t="s">
        <v>22</v>
      </c>
      <c r="F26" s="51"/>
      <c r="G26" s="196">
        <f>B17*2+120</f>
        <v>131.6</v>
      </c>
      <c r="H26" s="199">
        <f t="shared" si="0"/>
        <v>0</v>
      </c>
      <c r="I26" s="124"/>
      <c r="J26" s="52"/>
      <c r="K26" s="48"/>
      <c r="L26" s="20"/>
      <c r="M26" s="5"/>
    </row>
    <row r="27" spans="1:256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37888.799999999996</v>
      </c>
      <c r="H27" s="199">
        <f t="shared" si="0"/>
        <v>0</v>
      </c>
      <c r="I27" s="124"/>
      <c r="J27" s="46"/>
      <c r="K27" s="48"/>
      <c r="L27" s="20"/>
      <c r="M27" s="5"/>
    </row>
    <row r="28" spans="1:256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37888.799999999996</v>
      </c>
      <c r="H28" s="199">
        <f t="shared" si="0"/>
        <v>0</v>
      </c>
      <c r="I28" s="124"/>
      <c r="J28" s="46"/>
      <c r="K28" s="48"/>
      <c r="L28" s="20"/>
      <c r="M28" s="5"/>
    </row>
    <row r="29" spans="1:256" ht="28.9" customHeight="1" x14ac:dyDescent="0.25">
      <c r="A29" s="216" t="s">
        <v>82</v>
      </c>
      <c r="B29" s="217"/>
      <c r="C29" s="218"/>
      <c r="D29" s="121" t="s">
        <v>24</v>
      </c>
      <c r="E29" s="120" t="s">
        <v>55</v>
      </c>
      <c r="F29" s="119"/>
      <c r="G29" s="195">
        <v>31528.799999999999</v>
      </c>
      <c r="H29" s="199">
        <f t="shared" si="0"/>
        <v>0</v>
      </c>
      <c r="I29" s="124"/>
      <c r="J29" s="46"/>
      <c r="K29" s="48"/>
      <c r="L29" s="20"/>
      <c r="M29" s="5"/>
    </row>
    <row r="30" spans="1:256" ht="15" customHeight="1" thickBot="1" x14ac:dyDescent="0.3">
      <c r="A30" s="213" t="s">
        <v>29</v>
      </c>
      <c r="B30" s="214"/>
      <c r="C30" s="215"/>
      <c r="D30" s="184" t="s">
        <v>8</v>
      </c>
      <c r="E30" s="185"/>
      <c r="F30" s="186"/>
      <c r="G30" s="197">
        <f>B16+4*B17</f>
        <v>6509.2</v>
      </c>
      <c r="H30" s="200">
        <f t="shared" si="0"/>
        <v>0</v>
      </c>
      <c r="I30" s="124"/>
      <c r="J30" s="46"/>
      <c r="K30" s="48"/>
      <c r="L30" s="20"/>
      <c r="M30" s="5"/>
    </row>
    <row r="31" spans="1:256" ht="15" customHeight="1" thickBot="1" x14ac:dyDescent="0.3">
      <c r="A31" s="148"/>
      <c r="B31" s="149"/>
      <c r="C31" s="149"/>
      <c r="D31" s="149"/>
      <c r="E31" s="150"/>
      <c r="F31" s="150"/>
      <c r="G31" s="151" t="s">
        <v>30</v>
      </c>
      <c r="H31" s="152">
        <f>SUM(H23:H30)</f>
        <v>0</v>
      </c>
      <c r="I31" s="55"/>
      <c r="J31" s="56"/>
      <c r="K31" s="57"/>
      <c r="L31" s="20"/>
      <c r="M31" s="5"/>
    </row>
    <row r="32" spans="1:256" ht="16.899999999999999" customHeight="1" thickBot="1" x14ac:dyDescent="0.3">
      <c r="A32" s="58"/>
      <c r="B32" s="59"/>
      <c r="C32" s="59"/>
      <c r="D32" s="59"/>
      <c r="E32" s="60"/>
      <c r="F32" s="61"/>
      <c r="G32" s="61"/>
      <c r="H32" s="62"/>
      <c r="I32" s="61"/>
      <c r="J32" s="63" t="s">
        <v>31</v>
      </c>
      <c r="K32" s="64" t="s">
        <v>32</v>
      </c>
      <c r="L32" s="20"/>
      <c r="M32" s="5"/>
    </row>
    <row r="33" spans="1:13" ht="15" customHeight="1" x14ac:dyDescent="0.25">
      <c r="A33" s="58"/>
      <c r="B33" s="59"/>
      <c r="C33" s="59"/>
      <c r="D33" s="59"/>
      <c r="E33" s="61"/>
      <c r="F33" s="61"/>
      <c r="G33" s="61"/>
      <c r="H33" s="65" t="s">
        <v>33</v>
      </c>
      <c r="I33" s="66" t="s">
        <v>19</v>
      </c>
      <c r="J33" s="54">
        <f>H31*0.2</f>
        <v>0</v>
      </c>
      <c r="K33" s="67">
        <f>H31*1.2</f>
        <v>0</v>
      </c>
      <c r="L33" s="20"/>
      <c r="M33" s="5"/>
    </row>
    <row r="34" spans="1:13" ht="15" customHeight="1" x14ac:dyDescent="0.25">
      <c r="A34" s="22"/>
      <c r="B34" s="23"/>
      <c r="C34" s="23"/>
      <c r="D34" s="23"/>
      <c r="E34" s="23"/>
      <c r="F34" s="38"/>
      <c r="G34" s="68"/>
      <c r="H34" s="68"/>
      <c r="I34" s="69"/>
      <c r="J34" s="70"/>
      <c r="K34" s="71"/>
      <c r="L34" s="20"/>
      <c r="M34" s="5"/>
    </row>
    <row r="35" spans="1:13" ht="15" customHeight="1" x14ac:dyDescent="0.25">
      <c r="A35" s="72"/>
      <c r="B35" s="16"/>
      <c r="C35" s="16"/>
      <c r="D35" s="16"/>
      <c r="E35" s="16"/>
      <c r="F35" s="18"/>
      <c r="G35" s="73"/>
      <c r="H35" s="74"/>
      <c r="I35" s="75"/>
      <c r="J35" s="76"/>
      <c r="K35" s="77"/>
      <c r="L35" s="20"/>
      <c r="M35" s="5"/>
    </row>
    <row r="36" spans="1:13" ht="15.4" customHeight="1" x14ac:dyDescent="0.25">
      <c r="A36" s="78" t="s">
        <v>34</v>
      </c>
      <c r="B36" s="79"/>
      <c r="C36" s="79"/>
      <c r="D36" s="79"/>
      <c r="E36" s="79"/>
      <c r="F36" s="79"/>
      <c r="G36" s="80"/>
      <c r="H36" s="80"/>
      <c r="I36" s="81"/>
      <c r="J36" s="80"/>
      <c r="K36" s="82"/>
      <c r="L36" s="3"/>
      <c r="M36" s="3"/>
    </row>
    <row r="37" spans="1:13" ht="15" customHeight="1" x14ac:dyDescent="0.25">
      <c r="A37" s="78" t="s">
        <v>35</v>
      </c>
      <c r="B37" s="79"/>
      <c r="C37" s="79"/>
      <c r="D37" s="79"/>
      <c r="E37" s="79"/>
      <c r="F37" s="79"/>
      <c r="G37" s="83"/>
      <c r="H37" s="83"/>
      <c r="I37" s="84"/>
      <c r="J37" s="84"/>
      <c r="K37" s="85"/>
      <c r="L37" s="3"/>
      <c r="M37" s="3"/>
    </row>
    <row r="38" spans="1:13" ht="13.7" customHeight="1" x14ac:dyDescent="0.25">
      <c r="A38" s="203" t="s">
        <v>36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3" ht="13.7" customHeight="1" x14ac:dyDescent="0.2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3" ht="15" customHeight="1" x14ac:dyDescent="0.25">
      <c r="A40" s="5"/>
      <c r="B40" s="5"/>
      <c r="C40" s="5"/>
      <c r="D40" s="5"/>
      <c r="E40" s="5"/>
      <c r="F40" s="4"/>
      <c r="G40" s="5"/>
      <c r="H40" s="4"/>
      <c r="I40" s="5"/>
      <c r="J40" s="4"/>
      <c r="K40" s="4"/>
      <c r="L40" s="5"/>
      <c r="M40" s="5"/>
    </row>
    <row r="41" spans="1:13" ht="15" customHeight="1" x14ac:dyDescent="0.25">
      <c r="A41" s="87"/>
      <c r="B41" s="87"/>
      <c r="C41" s="3"/>
      <c r="D41" s="3"/>
      <c r="E41" s="3"/>
      <c r="F41" s="3"/>
      <c r="G41" s="88" t="s">
        <v>37</v>
      </c>
      <c r="H41" s="89"/>
      <c r="I41" s="89"/>
      <c r="J41" s="4"/>
      <c r="K41" s="4"/>
      <c r="L41" s="5"/>
      <c r="M41" s="5"/>
    </row>
    <row r="42" spans="1:13" ht="15" customHeight="1" x14ac:dyDescent="0.25">
      <c r="A42" s="205" t="s">
        <v>38</v>
      </c>
      <c r="B42" s="206"/>
      <c r="C42" s="206"/>
      <c r="D42" s="8"/>
      <c r="E42" s="8"/>
      <c r="F42" s="3"/>
      <c r="G42" s="88" t="s">
        <v>39</v>
      </c>
      <c r="H42" s="89"/>
      <c r="I42" s="89"/>
      <c r="J42" s="4"/>
      <c r="K42" s="4"/>
      <c r="L42" s="5"/>
      <c r="M42" s="5"/>
    </row>
  </sheetData>
  <mergeCells count="6">
    <mergeCell ref="A38:M38"/>
    <mergeCell ref="A42:C42"/>
    <mergeCell ref="A26:C26"/>
    <mergeCell ref="A28:C28"/>
    <mergeCell ref="A30:C30"/>
    <mergeCell ref="A29:C29"/>
  </mergeCells>
  <conditionalFormatting sqref="J26">
    <cfRule type="cellIs" dxfId="6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2"/>
  <sheetViews>
    <sheetView showGridLines="0" topLeftCell="A19" workbookViewId="0">
      <selection activeCell="H22" sqref="H22:H30"/>
    </sheetView>
  </sheetViews>
  <sheetFormatPr defaultColWidth="8.7109375" defaultRowHeight="14.45" customHeight="1" x14ac:dyDescent="0.25"/>
  <cols>
    <col min="1" max="1" width="20" style="111" customWidth="1"/>
    <col min="2" max="2" width="10.7109375" style="111" customWidth="1"/>
    <col min="3" max="3" width="16.7109375" style="111" customWidth="1"/>
    <col min="4" max="5" width="10.7109375" style="111" customWidth="1"/>
    <col min="6" max="6" width="12.28515625" style="111" customWidth="1"/>
    <col min="7" max="7" width="10.7109375" style="111" customWidth="1"/>
    <col min="8" max="8" width="13.7109375" style="111" customWidth="1"/>
    <col min="9" max="9" width="10.7109375" style="111" customWidth="1"/>
    <col min="10" max="11" width="13.42578125" style="111" customWidth="1"/>
    <col min="12" max="256" width="8.85546875" style="111" customWidth="1"/>
    <col min="257" max="16384" width="8.7109375" style="110"/>
  </cols>
  <sheetData>
    <row r="1" spans="1:13" ht="15" customHeight="1" x14ac:dyDescent="0.25">
      <c r="A1" s="2" t="s">
        <v>108</v>
      </c>
      <c r="B1" s="3"/>
      <c r="C1" s="3"/>
      <c r="D1" s="3"/>
      <c r="E1" s="3"/>
      <c r="F1" s="3"/>
      <c r="G1" s="3"/>
      <c r="H1" s="3"/>
      <c r="I1" s="3"/>
      <c r="J1" s="3"/>
      <c r="K1" s="4"/>
      <c r="L1" s="112"/>
      <c r="M1" s="112"/>
    </row>
    <row r="2" spans="1:13" ht="15" customHeight="1" x14ac:dyDescent="0.25">
      <c r="A2" s="112"/>
      <c r="B2" s="3"/>
      <c r="C2" s="3"/>
      <c r="D2" s="3"/>
      <c r="E2" s="3"/>
      <c r="F2" s="3"/>
      <c r="G2" s="3"/>
      <c r="H2" s="3"/>
      <c r="I2" s="3"/>
      <c r="J2" s="3"/>
      <c r="K2" s="4"/>
      <c r="L2" s="112"/>
      <c r="M2" s="112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112"/>
      <c r="M3" s="112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112"/>
      <c r="M4" s="112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112"/>
      <c r="M5" s="112"/>
    </row>
    <row r="6" spans="1:13" ht="15" customHeight="1" x14ac:dyDescent="0.25">
      <c r="A6" s="112"/>
      <c r="B6" s="3"/>
      <c r="C6" s="3"/>
      <c r="D6" s="3"/>
      <c r="E6" s="3"/>
      <c r="F6" s="3"/>
      <c r="G6" s="3"/>
      <c r="H6" s="3"/>
      <c r="I6" s="3"/>
      <c r="J6" s="3"/>
      <c r="K6" s="4"/>
      <c r="L6" s="112"/>
      <c r="M6" s="112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112"/>
      <c r="M7" s="112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112"/>
      <c r="M8" s="112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112"/>
      <c r="M9" s="112"/>
    </row>
    <row r="10" spans="1:13" ht="15" customHeight="1" x14ac:dyDescent="0.25">
      <c r="A10" s="6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4"/>
      <c r="L10" s="112"/>
      <c r="M10" s="112"/>
    </row>
    <row r="11" spans="1:13" ht="15" customHeight="1" x14ac:dyDescent="0.25">
      <c r="A11" s="11" t="s">
        <v>107</v>
      </c>
      <c r="B11" s="112"/>
      <c r="C11" s="8"/>
      <c r="D11" s="112"/>
      <c r="E11" s="8"/>
      <c r="F11" s="112"/>
      <c r="G11" s="112"/>
      <c r="H11" s="112"/>
      <c r="I11" s="112"/>
      <c r="J11" s="112"/>
      <c r="K11" s="4"/>
      <c r="L11" s="112"/>
      <c r="M11" s="112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112"/>
      <c r="M12" s="112"/>
    </row>
    <row r="13" spans="1:13" ht="15.4" customHeight="1" x14ac:dyDescent="0.25">
      <c r="A13" s="14" t="s">
        <v>6</v>
      </c>
      <c r="B13" s="15"/>
      <c r="C13" s="16"/>
      <c r="D13" s="17" t="s">
        <v>66</v>
      </c>
      <c r="E13" s="16"/>
      <c r="F13" s="18"/>
      <c r="G13" s="16"/>
      <c r="H13" s="18"/>
      <c r="I13" s="16"/>
      <c r="J13" s="18"/>
      <c r="K13" s="19"/>
      <c r="L13" s="113"/>
      <c r="M13" s="112"/>
    </row>
    <row r="14" spans="1:13" ht="15" customHeight="1" x14ac:dyDescent="0.25">
      <c r="A14" s="11" t="s">
        <v>107</v>
      </c>
      <c r="B14" s="112"/>
      <c r="C14" s="112"/>
      <c r="D14" s="6" t="s">
        <v>80</v>
      </c>
      <c r="E14" s="112"/>
      <c r="F14" s="4"/>
      <c r="G14" s="112"/>
      <c r="H14" s="112"/>
      <c r="I14" s="112"/>
      <c r="J14" s="112"/>
      <c r="K14" s="21"/>
      <c r="L14" s="113"/>
      <c r="M14" s="112"/>
    </row>
    <row r="15" spans="1:13" ht="15" customHeight="1" thickBot="1" x14ac:dyDescent="0.3">
      <c r="A15" s="22"/>
      <c r="B15" s="23"/>
      <c r="C15" s="112"/>
      <c r="D15" s="112" t="s">
        <v>63</v>
      </c>
      <c r="E15" s="112"/>
      <c r="F15" s="4"/>
      <c r="G15" s="112"/>
      <c r="H15" s="24"/>
      <c r="I15" s="25"/>
      <c r="J15" s="4"/>
      <c r="K15" s="26"/>
      <c r="L15" s="113"/>
      <c r="M15" s="112"/>
    </row>
    <row r="16" spans="1:13" ht="15.4" customHeight="1" x14ac:dyDescent="0.25">
      <c r="A16" s="27" t="s">
        <v>7</v>
      </c>
      <c r="B16" s="28">
        <v>300</v>
      </c>
      <c r="C16" s="29" t="s">
        <v>8</v>
      </c>
      <c r="D16" s="112"/>
      <c r="E16" s="112"/>
      <c r="F16" s="4"/>
      <c r="G16" s="112"/>
      <c r="H16" s="24"/>
      <c r="I16" s="25"/>
      <c r="J16" s="4"/>
      <c r="K16" s="30"/>
      <c r="L16" s="113"/>
      <c r="M16" s="112"/>
    </row>
    <row r="17" spans="1:13" ht="15" customHeight="1" x14ac:dyDescent="0.25">
      <c r="A17" s="31" t="s">
        <v>9</v>
      </c>
      <c r="B17" s="32">
        <v>5.5</v>
      </c>
      <c r="C17" s="29" t="s">
        <v>8</v>
      </c>
      <c r="D17" s="112"/>
      <c r="E17" s="112"/>
      <c r="F17" s="4"/>
      <c r="G17" s="112"/>
      <c r="H17" s="4"/>
      <c r="I17" s="112"/>
      <c r="J17" s="33"/>
      <c r="K17" s="26"/>
      <c r="L17" s="113"/>
      <c r="M17" s="112"/>
    </row>
    <row r="18" spans="1:13" ht="15" customHeight="1" x14ac:dyDescent="0.25">
      <c r="A18" s="31" t="s">
        <v>10</v>
      </c>
      <c r="B18" s="32">
        <f>B16*B17</f>
        <v>1650</v>
      </c>
      <c r="C18" s="29" t="s">
        <v>11</v>
      </c>
      <c r="D18" s="112"/>
      <c r="E18" s="112"/>
      <c r="F18" s="4"/>
      <c r="G18" s="112"/>
      <c r="H18" s="4"/>
      <c r="I18" s="112"/>
      <c r="J18" s="33"/>
      <c r="K18" s="26"/>
      <c r="L18" s="113"/>
      <c r="M18" s="112"/>
    </row>
    <row r="19" spans="1:13" ht="15" customHeight="1" thickBot="1" x14ac:dyDescent="0.3">
      <c r="A19" s="34" t="s">
        <v>12</v>
      </c>
      <c r="B19" s="35">
        <v>100</v>
      </c>
      <c r="C19" s="29" t="s">
        <v>58</v>
      </c>
      <c r="D19" s="112"/>
      <c r="E19" s="112"/>
      <c r="F19" s="4"/>
      <c r="G19" s="112"/>
      <c r="H19" s="4"/>
      <c r="I19" s="112"/>
      <c r="J19" s="33"/>
      <c r="K19" s="26"/>
      <c r="L19" s="113"/>
      <c r="M19" s="112"/>
    </row>
    <row r="20" spans="1:13" ht="15" customHeight="1" thickBot="1" x14ac:dyDescent="0.3">
      <c r="A20" s="36"/>
      <c r="B20" s="37"/>
      <c r="C20" s="112"/>
      <c r="D20" s="112"/>
      <c r="E20" s="112"/>
      <c r="F20" s="38"/>
      <c r="G20" s="112"/>
      <c r="H20" s="38"/>
      <c r="I20" s="112"/>
      <c r="J20" s="33"/>
      <c r="K20" s="26"/>
      <c r="L20" s="113"/>
      <c r="M20" s="112"/>
    </row>
    <row r="21" spans="1:13" ht="15" customHeight="1" thickBot="1" x14ac:dyDescent="0.3">
      <c r="A21" s="142"/>
      <c r="B21" s="143"/>
      <c r="C21" s="136"/>
      <c r="D21" s="136"/>
      <c r="E21" s="144"/>
      <c r="F21" s="145" t="s">
        <v>14</v>
      </c>
      <c r="G21" s="146"/>
      <c r="H21" s="147" t="s">
        <v>15</v>
      </c>
      <c r="I21" s="113"/>
      <c r="J21" s="4"/>
      <c r="K21" s="26"/>
      <c r="L21" s="113"/>
      <c r="M21" s="112"/>
    </row>
    <row r="22" spans="1:13" ht="15" customHeight="1" thickBot="1" x14ac:dyDescent="0.3">
      <c r="A22" s="166" t="s">
        <v>16</v>
      </c>
      <c r="B22" s="167"/>
      <c r="C22" s="168"/>
      <c r="D22" s="169" t="s">
        <v>17</v>
      </c>
      <c r="E22" s="169" t="s">
        <v>18</v>
      </c>
      <c r="F22" s="169" t="s">
        <v>19</v>
      </c>
      <c r="G22" s="230" t="s">
        <v>20</v>
      </c>
      <c r="H22" s="202" t="s">
        <v>19</v>
      </c>
      <c r="I22" s="124"/>
      <c r="J22" s="45"/>
      <c r="K22" s="26"/>
      <c r="L22" s="113"/>
      <c r="M22" s="112"/>
    </row>
    <row r="23" spans="1:13" ht="15.4" customHeight="1" x14ac:dyDescent="0.25">
      <c r="A23" s="161" t="s">
        <v>21</v>
      </c>
      <c r="B23" s="162"/>
      <c r="C23" s="162"/>
      <c r="D23" s="163" t="s">
        <v>8</v>
      </c>
      <c r="E23" s="164" t="s">
        <v>22</v>
      </c>
      <c r="F23" s="165"/>
      <c r="G23" s="231">
        <f>B17*2</f>
        <v>11</v>
      </c>
      <c r="H23" s="232">
        <f>F23*G23</f>
        <v>0</v>
      </c>
      <c r="I23" s="124"/>
      <c r="J23" s="115"/>
      <c r="K23" s="26"/>
      <c r="L23" s="113"/>
      <c r="M23" s="112"/>
    </row>
    <row r="24" spans="1:13" ht="16.149999999999999" customHeight="1" x14ac:dyDescent="0.25">
      <c r="A24" s="219" t="s">
        <v>23</v>
      </c>
      <c r="B24" s="220"/>
      <c r="C24" s="220"/>
      <c r="D24" s="114" t="s">
        <v>24</v>
      </c>
      <c r="E24" s="47"/>
      <c r="F24" s="119"/>
      <c r="G24" s="194">
        <f>B18+B19</f>
        <v>1750</v>
      </c>
      <c r="H24" s="232">
        <f t="shared" ref="H24:H30" si="0">F24*G24</f>
        <v>0</v>
      </c>
      <c r="I24" s="124"/>
      <c r="J24" s="115"/>
      <c r="K24" s="26"/>
      <c r="L24" s="113"/>
      <c r="M24" s="112"/>
    </row>
    <row r="25" spans="1:13" ht="16.149999999999999" customHeight="1" x14ac:dyDescent="0.25">
      <c r="A25" s="153" t="s">
        <v>25</v>
      </c>
      <c r="B25" s="116"/>
      <c r="C25" s="117"/>
      <c r="D25" s="114" t="s">
        <v>24</v>
      </c>
      <c r="E25" s="120" t="s">
        <v>81</v>
      </c>
      <c r="F25" s="119"/>
      <c r="G25" s="195">
        <f>B18+B19</f>
        <v>1750</v>
      </c>
      <c r="H25" s="232">
        <f t="shared" si="0"/>
        <v>0</v>
      </c>
      <c r="I25" s="124"/>
      <c r="J25" s="115"/>
      <c r="K25" s="118"/>
      <c r="L25" s="113"/>
      <c r="M25" s="112"/>
    </row>
    <row r="26" spans="1:13" ht="25.15" customHeight="1" x14ac:dyDescent="0.25">
      <c r="A26" s="207" t="s">
        <v>26</v>
      </c>
      <c r="B26" s="208"/>
      <c r="C26" s="209"/>
      <c r="D26" s="49" t="s">
        <v>24</v>
      </c>
      <c r="E26" s="50" t="s">
        <v>22</v>
      </c>
      <c r="F26" s="51"/>
      <c r="G26" s="196">
        <f>B17*2</f>
        <v>11</v>
      </c>
      <c r="H26" s="232">
        <f t="shared" si="0"/>
        <v>0</v>
      </c>
      <c r="I26" s="124"/>
      <c r="J26" s="52"/>
      <c r="K26" s="118"/>
      <c r="L26" s="113"/>
      <c r="M26" s="112"/>
    </row>
    <row r="27" spans="1:13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1750</v>
      </c>
      <c r="H27" s="232">
        <f t="shared" si="0"/>
        <v>0</v>
      </c>
      <c r="I27" s="124"/>
      <c r="J27" s="115"/>
      <c r="K27" s="118"/>
      <c r="L27" s="113"/>
      <c r="M27" s="112"/>
    </row>
    <row r="28" spans="1:13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1750</v>
      </c>
      <c r="H28" s="232">
        <f t="shared" si="0"/>
        <v>0</v>
      </c>
      <c r="I28" s="124"/>
      <c r="J28" s="115"/>
      <c r="K28" s="118"/>
      <c r="L28" s="113"/>
      <c r="M28" s="112"/>
    </row>
    <row r="29" spans="1:13" s="111" customFormat="1" ht="15" customHeight="1" x14ac:dyDescent="0.25">
      <c r="A29" s="221" t="s">
        <v>29</v>
      </c>
      <c r="B29" s="222"/>
      <c r="C29" s="223"/>
      <c r="D29" s="114" t="s">
        <v>8</v>
      </c>
      <c r="E29" s="53"/>
      <c r="F29" s="119"/>
      <c r="G29" s="195">
        <f>B16+4*B17</f>
        <v>322</v>
      </c>
      <c r="H29" s="232">
        <f t="shared" si="0"/>
        <v>0</v>
      </c>
      <c r="I29" s="124"/>
      <c r="J29" s="115"/>
      <c r="K29" s="118"/>
      <c r="L29" s="113"/>
      <c r="M29" s="112"/>
    </row>
    <row r="30" spans="1:13" s="111" customFormat="1" ht="15" customHeight="1" thickBot="1" x14ac:dyDescent="0.3">
      <c r="A30" s="154" t="s">
        <v>115</v>
      </c>
      <c r="B30" s="155"/>
      <c r="C30" s="156"/>
      <c r="D30" s="157" t="s">
        <v>113</v>
      </c>
      <c r="E30" s="158" t="s">
        <v>65</v>
      </c>
      <c r="F30" s="159"/>
      <c r="G30" s="160">
        <v>4</v>
      </c>
      <c r="H30" s="233">
        <f t="shared" si="0"/>
        <v>0</v>
      </c>
      <c r="I30" s="124"/>
      <c r="J30" s="115"/>
      <c r="K30" s="118"/>
      <c r="L30" s="113"/>
      <c r="M30" s="112"/>
    </row>
    <row r="31" spans="1:13" s="111" customFormat="1" ht="15" customHeight="1" thickBot="1" x14ac:dyDescent="0.3">
      <c r="A31" s="148"/>
      <c r="B31" s="149"/>
      <c r="C31" s="149"/>
      <c r="D31" s="149"/>
      <c r="E31" s="150"/>
      <c r="F31" s="150"/>
      <c r="G31" s="151" t="s">
        <v>30</v>
      </c>
      <c r="H31" s="152">
        <f>SUM(H23:H30)</f>
        <v>0</v>
      </c>
      <c r="I31" s="55"/>
      <c r="J31" s="56"/>
      <c r="K31" s="57"/>
      <c r="L31" s="113"/>
      <c r="M31" s="112"/>
    </row>
    <row r="32" spans="1:13" s="111" customFormat="1" ht="16.899999999999999" customHeight="1" thickBot="1" x14ac:dyDescent="0.3">
      <c r="A32" s="58"/>
      <c r="B32" s="59"/>
      <c r="C32" s="59"/>
      <c r="D32" s="59"/>
      <c r="E32" s="60"/>
      <c r="F32" s="61"/>
      <c r="G32" s="61"/>
      <c r="H32" s="62"/>
      <c r="I32" s="61"/>
      <c r="J32" s="63" t="s">
        <v>31</v>
      </c>
      <c r="K32" s="64" t="s">
        <v>32</v>
      </c>
      <c r="L32" s="113"/>
      <c r="M32" s="112"/>
    </row>
    <row r="33" spans="1:13" s="111" customFormat="1" ht="15" customHeight="1" thickBot="1" x14ac:dyDescent="0.3">
      <c r="A33" s="58"/>
      <c r="B33" s="59"/>
      <c r="C33" s="59"/>
      <c r="D33" s="59"/>
      <c r="E33" s="61"/>
      <c r="F33" s="61"/>
      <c r="G33" s="61"/>
      <c r="H33" s="65" t="s">
        <v>33</v>
      </c>
      <c r="I33" s="66" t="s">
        <v>19</v>
      </c>
      <c r="J33" s="54">
        <f>H31*0.2</f>
        <v>0</v>
      </c>
      <c r="K33" s="67">
        <f>H31*1.2</f>
        <v>0</v>
      </c>
      <c r="L33" s="113"/>
      <c r="M33" s="112"/>
    </row>
    <row r="34" spans="1:13" s="111" customFormat="1" ht="15" customHeight="1" thickBot="1" x14ac:dyDescent="0.3">
      <c r="A34" s="22"/>
      <c r="B34" s="23"/>
      <c r="C34" s="23"/>
      <c r="D34" s="23"/>
      <c r="E34" s="23"/>
      <c r="F34" s="38"/>
      <c r="G34" s="68"/>
      <c r="H34" s="68"/>
      <c r="I34" s="69"/>
      <c r="J34" s="70"/>
      <c r="K34" s="71"/>
      <c r="L34" s="113"/>
      <c r="M34" s="112"/>
    </row>
    <row r="35" spans="1:13" s="111" customFormat="1" ht="15" customHeight="1" thickBot="1" x14ac:dyDescent="0.3">
      <c r="A35" s="72"/>
      <c r="B35" s="16"/>
      <c r="C35" s="16"/>
      <c r="D35" s="16"/>
      <c r="E35" s="16"/>
      <c r="F35" s="18"/>
      <c r="G35" s="73"/>
      <c r="H35" s="74"/>
      <c r="I35" s="75"/>
      <c r="J35" s="76"/>
      <c r="K35" s="77"/>
      <c r="L35" s="113"/>
      <c r="M35" s="112"/>
    </row>
    <row r="36" spans="1:13" s="111" customFormat="1" ht="15.4" customHeight="1" x14ac:dyDescent="0.25">
      <c r="A36" s="78" t="s">
        <v>34</v>
      </c>
      <c r="B36" s="79"/>
      <c r="C36" s="79"/>
      <c r="D36" s="79"/>
      <c r="E36" s="79"/>
      <c r="F36" s="79"/>
      <c r="G36" s="80"/>
      <c r="H36" s="80"/>
      <c r="I36" s="81"/>
      <c r="J36" s="80"/>
      <c r="K36" s="82"/>
      <c r="L36" s="3"/>
      <c r="M36" s="3"/>
    </row>
    <row r="37" spans="1:13" s="111" customFormat="1" ht="15" customHeight="1" x14ac:dyDescent="0.25">
      <c r="A37" s="78" t="s">
        <v>35</v>
      </c>
      <c r="B37" s="79"/>
      <c r="C37" s="79"/>
      <c r="D37" s="79"/>
      <c r="E37" s="79"/>
      <c r="F37" s="79"/>
      <c r="G37" s="83"/>
      <c r="H37" s="83"/>
      <c r="I37" s="84"/>
      <c r="J37" s="84"/>
      <c r="K37" s="85"/>
      <c r="L37" s="3"/>
      <c r="M37" s="3"/>
    </row>
    <row r="38" spans="1:13" s="111" customFormat="1" ht="13.7" customHeight="1" x14ac:dyDescent="0.25">
      <c r="A38" s="203" t="s">
        <v>36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3" s="111" customFormat="1" ht="13.7" customHeight="1" x14ac:dyDescent="0.25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3" s="111" customFormat="1" ht="15" customHeight="1" x14ac:dyDescent="0.25">
      <c r="A40" s="112"/>
      <c r="B40" s="112"/>
      <c r="C40" s="112"/>
      <c r="D40" s="112"/>
      <c r="E40" s="112"/>
      <c r="F40" s="4"/>
      <c r="G40" s="112"/>
      <c r="H40" s="4"/>
      <c r="I40" s="112"/>
      <c r="J40" s="4"/>
      <c r="K40" s="4"/>
      <c r="L40" s="112"/>
      <c r="M40" s="112"/>
    </row>
    <row r="41" spans="1:13" s="111" customFormat="1" ht="15" customHeight="1" x14ac:dyDescent="0.25">
      <c r="A41" s="87"/>
      <c r="B41" s="87"/>
      <c r="C41" s="3"/>
      <c r="D41" s="3"/>
      <c r="E41" s="3"/>
      <c r="F41" s="3"/>
      <c r="G41" s="88" t="s">
        <v>37</v>
      </c>
      <c r="H41" s="89"/>
      <c r="I41" s="89"/>
      <c r="J41" s="4"/>
      <c r="K41" s="4"/>
      <c r="L41" s="112"/>
      <c r="M41" s="112"/>
    </row>
    <row r="42" spans="1:13" s="111" customFormat="1" ht="15" customHeight="1" x14ac:dyDescent="0.25">
      <c r="A42" s="205" t="s">
        <v>38</v>
      </c>
      <c r="B42" s="206"/>
      <c r="C42" s="206"/>
      <c r="D42" s="8"/>
      <c r="E42" s="8"/>
      <c r="F42" s="3"/>
      <c r="G42" s="88" t="s">
        <v>39</v>
      </c>
      <c r="H42" s="89"/>
      <c r="I42" s="89"/>
      <c r="J42" s="4"/>
      <c r="K42" s="4"/>
      <c r="L42" s="112"/>
      <c r="M42" s="112"/>
    </row>
  </sheetData>
  <mergeCells count="6">
    <mergeCell ref="A42:C42"/>
    <mergeCell ref="A24:C24"/>
    <mergeCell ref="A26:C26"/>
    <mergeCell ref="A28:C28"/>
    <mergeCell ref="A29:C29"/>
    <mergeCell ref="A38:M38"/>
  </mergeCells>
  <conditionalFormatting sqref="G24 J26">
    <cfRule type="cellIs" dxfId="5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2"/>
  <sheetViews>
    <sheetView showGridLines="0" topLeftCell="A19" workbookViewId="0">
      <selection activeCell="H22" sqref="H22"/>
    </sheetView>
  </sheetViews>
  <sheetFormatPr defaultColWidth="8.7109375" defaultRowHeight="14.45" customHeight="1" x14ac:dyDescent="0.25"/>
  <cols>
    <col min="1" max="1" width="20" style="111" customWidth="1"/>
    <col min="2" max="2" width="10.7109375" style="111" customWidth="1"/>
    <col min="3" max="3" width="16.7109375" style="111" customWidth="1"/>
    <col min="4" max="5" width="10.7109375" style="111" customWidth="1"/>
    <col min="6" max="6" width="12.28515625" style="111" customWidth="1"/>
    <col min="7" max="7" width="10.7109375" style="111" customWidth="1"/>
    <col min="8" max="8" width="13.7109375" style="111" customWidth="1"/>
    <col min="9" max="9" width="10.7109375" style="111" customWidth="1"/>
    <col min="10" max="11" width="13.42578125" style="111" customWidth="1"/>
    <col min="12" max="256" width="8.85546875" style="111" customWidth="1"/>
    <col min="257" max="16384" width="8.7109375" style="110"/>
  </cols>
  <sheetData>
    <row r="1" spans="1:13" ht="15" customHeight="1" x14ac:dyDescent="0.25">
      <c r="A1" s="2" t="s">
        <v>77</v>
      </c>
      <c r="B1" s="3"/>
      <c r="C1" s="3"/>
      <c r="D1" s="3"/>
      <c r="E1" s="3"/>
      <c r="F1" s="3"/>
      <c r="G1" s="3"/>
      <c r="H1" s="3"/>
      <c r="I1" s="3"/>
      <c r="J1" s="3"/>
      <c r="K1" s="4"/>
      <c r="L1" s="112"/>
      <c r="M1" s="112"/>
    </row>
    <row r="2" spans="1:13" ht="15" customHeight="1" x14ac:dyDescent="0.25">
      <c r="A2" s="112"/>
      <c r="B2" s="3"/>
      <c r="C2" s="3"/>
      <c r="D2" s="3"/>
      <c r="E2" s="3"/>
      <c r="F2" s="3"/>
      <c r="G2" s="3"/>
      <c r="H2" s="3"/>
      <c r="I2" s="3"/>
      <c r="J2" s="3"/>
      <c r="K2" s="4"/>
      <c r="L2" s="112"/>
      <c r="M2" s="112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112"/>
      <c r="M3" s="112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112"/>
      <c r="M4" s="112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112"/>
      <c r="M5" s="112"/>
    </row>
    <row r="6" spans="1:13" ht="15" customHeight="1" x14ac:dyDescent="0.25">
      <c r="A6" s="112"/>
      <c r="B6" s="3"/>
      <c r="C6" s="3"/>
      <c r="D6" s="3"/>
      <c r="E6" s="3"/>
      <c r="F6" s="3"/>
      <c r="G6" s="3"/>
      <c r="H6" s="3"/>
      <c r="I6" s="3"/>
      <c r="J6" s="3"/>
      <c r="K6" s="4"/>
      <c r="L6" s="112"/>
      <c r="M6" s="112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112"/>
      <c r="M7" s="112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112"/>
      <c r="M8" s="112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112"/>
      <c r="M9" s="112"/>
    </row>
    <row r="10" spans="1:13" ht="15" customHeight="1" x14ac:dyDescent="0.25">
      <c r="A10" s="6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4"/>
      <c r="L10" s="112"/>
      <c r="M10" s="112"/>
    </row>
    <row r="11" spans="1:13" ht="15" customHeight="1" x14ac:dyDescent="0.25">
      <c r="A11" s="11" t="s">
        <v>95</v>
      </c>
      <c r="B11" s="112"/>
      <c r="C11" s="179" t="s">
        <v>114</v>
      </c>
      <c r="D11" s="180"/>
      <c r="E11" s="8"/>
      <c r="F11" s="112"/>
      <c r="G11" s="112"/>
      <c r="H11" s="112"/>
      <c r="I11" s="112"/>
      <c r="J11" s="112"/>
      <c r="K11" s="4"/>
      <c r="L11" s="112"/>
      <c r="M11" s="112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112"/>
      <c r="M12" s="112"/>
    </row>
    <row r="13" spans="1:13" ht="15.4" customHeight="1" x14ac:dyDescent="0.25">
      <c r="A13" s="14" t="s">
        <v>6</v>
      </c>
      <c r="B13" s="15"/>
      <c r="C13" s="16"/>
      <c r="D13" s="17" t="s">
        <v>87</v>
      </c>
      <c r="E13" s="16"/>
      <c r="F13" s="18"/>
      <c r="G13" s="16"/>
      <c r="H13" s="18"/>
      <c r="I13" s="16"/>
      <c r="J13" s="18"/>
      <c r="K13" s="19"/>
      <c r="L13" s="113"/>
      <c r="M13" s="112"/>
    </row>
    <row r="14" spans="1:13" ht="15" customHeight="1" x14ac:dyDescent="0.25">
      <c r="A14" s="11" t="s">
        <v>86</v>
      </c>
      <c r="B14" s="112"/>
      <c r="C14" s="112"/>
      <c r="D14" s="6" t="s">
        <v>101</v>
      </c>
      <c r="E14" s="112"/>
      <c r="F14" s="4"/>
      <c r="G14" s="112"/>
      <c r="H14" s="112"/>
      <c r="I14" s="112"/>
      <c r="J14" s="112"/>
      <c r="K14" s="21"/>
      <c r="L14" s="113"/>
      <c r="M14" s="112"/>
    </row>
    <row r="15" spans="1:13" ht="15" customHeight="1" thickBot="1" x14ac:dyDescent="0.3">
      <c r="A15" s="22"/>
      <c r="B15" s="23"/>
      <c r="C15" s="112"/>
      <c r="D15" s="112"/>
      <c r="E15" s="112"/>
      <c r="F15" s="4"/>
      <c r="G15" s="112"/>
      <c r="H15" s="24"/>
      <c r="I15" s="25"/>
      <c r="J15" s="4"/>
      <c r="K15" s="26"/>
      <c r="L15" s="113"/>
      <c r="M15" s="112"/>
    </row>
    <row r="16" spans="1:13" ht="15.4" customHeight="1" x14ac:dyDescent="0.25">
      <c r="A16" s="27" t="s">
        <v>7</v>
      </c>
      <c r="B16" s="28">
        <v>1530</v>
      </c>
      <c r="C16" s="29" t="s">
        <v>8</v>
      </c>
      <c r="D16" s="112"/>
      <c r="E16" s="112"/>
      <c r="F16" s="4"/>
      <c r="G16" s="112"/>
      <c r="H16" s="24"/>
      <c r="I16" s="25"/>
      <c r="J16" s="4"/>
      <c r="K16" s="30"/>
      <c r="L16" s="113"/>
      <c r="M16" s="112"/>
    </row>
    <row r="17" spans="1:13" ht="15" customHeight="1" x14ac:dyDescent="0.25">
      <c r="A17" s="31" t="s">
        <v>9</v>
      </c>
      <c r="B17" s="32">
        <v>6</v>
      </c>
      <c r="C17" s="29" t="s">
        <v>8</v>
      </c>
      <c r="D17" s="112"/>
      <c r="E17" s="112"/>
      <c r="F17" s="4"/>
      <c r="G17" s="112"/>
      <c r="H17" s="4"/>
      <c r="I17" s="112"/>
      <c r="J17" s="33"/>
      <c r="K17" s="26"/>
      <c r="L17" s="113"/>
      <c r="M17" s="112"/>
    </row>
    <row r="18" spans="1:13" ht="15" customHeight="1" x14ac:dyDescent="0.25">
      <c r="A18" s="31" t="s">
        <v>10</v>
      </c>
      <c r="B18" s="32">
        <f>B16*B17</f>
        <v>9180</v>
      </c>
      <c r="C18" s="29" t="s">
        <v>11</v>
      </c>
      <c r="D18" s="112"/>
      <c r="E18" s="112"/>
      <c r="F18" s="4"/>
      <c r="G18" s="112"/>
      <c r="H18" s="4"/>
      <c r="I18" s="112"/>
      <c r="J18" s="33"/>
      <c r="K18" s="26"/>
      <c r="L18" s="113"/>
      <c r="M18" s="112"/>
    </row>
    <row r="19" spans="1:13" ht="15" customHeight="1" thickBot="1" x14ac:dyDescent="0.3">
      <c r="A19" s="34" t="s">
        <v>12</v>
      </c>
      <c r="B19" s="35">
        <v>30</v>
      </c>
      <c r="C19" s="29" t="s">
        <v>58</v>
      </c>
      <c r="D19" s="112"/>
      <c r="E19" s="112"/>
      <c r="F19" s="4"/>
      <c r="G19" s="112"/>
      <c r="H19" s="4"/>
      <c r="I19" s="112"/>
      <c r="J19" s="33"/>
      <c r="K19" s="26"/>
      <c r="L19" s="113"/>
      <c r="M19" s="112"/>
    </row>
    <row r="20" spans="1:13" ht="15" customHeight="1" thickBot="1" x14ac:dyDescent="0.3">
      <c r="A20" s="36"/>
      <c r="B20" s="37"/>
      <c r="C20" s="112"/>
      <c r="D20" s="112"/>
      <c r="E20" s="112"/>
      <c r="F20" s="38"/>
      <c r="G20" s="112"/>
      <c r="H20" s="38"/>
      <c r="I20" s="112"/>
      <c r="J20" s="33"/>
      <c r="K20" s="26"/>
      <c r="L20" s="113"/>
      <c r="M20" s="112"/>
    </row>
    <row r="21" spans="1:13" ht="15" customHeight="1" thickBot="1" x14ac:dyDescent="0.3">
      <c r="A21" s="22"/>
      <c r="B21" s="39"/>
      <c r="C21" s="23"/>
      <c r="D21" s="23"/>
      <c r="E21" s="40"/>
      <c r="F21" s="41" t="s">
        <v>14</v>
      </c>
      <c r="G21" s="42"/>
      <c r="H21" s="147" t="s">
        <v>15</v>
      </c>
      <c r="I21" s="113"/>
      <c r="J21" s="4"/>
      <c r="K21" s="26"/>
      <c r="L21" s="113"/>
      <c r="M21" s="112"/>
    </row>
    <row r="22" spans="1:13" ht="15" customHeight="1" thickBot="1" x14ac:dyDescent="0.3">
      <c r="A22" s="170" t="s">
        <v>16</v>
      </c>
      <c r="B22" s="171"/>
      <c r="C22" s="172"/>
      <c r="D22" s="173" t="s">
        <v>17</v>
      </c>
      <c r="E22" s="173" t="s">
        <v>18</v>
      </c>
      <c r="F22" s="173" t="s">
        <v>19</v>
      </c>
      <c r="G22" s="201" t="s">
        <v>20</v>
      </c>
      <c r="H22" s="202" t="s">
        <v>19</v>
      </c>
      <c r="I22" s="124"/>
      <c r="J22" s="45"/>
      <c r="K22" s="26"/>
      <c r="L22" s="113"/>
      <c r="M22" s="112"/>
    </row>
    <row r="23" spans="1:13" ht="15.4" customHeight="1" x14ac:dyDescent="0.25">
      <c r="A23" s="174" t="s">
        <v>21</v>
      </c>
      <c r="B23" s="175"/>
      <c r="C23" s="175"/>
      <c r="D23" s="176" t="s">
        <v>8</v>
      </c>
      <c r="E23" s="177" t="s">
        <v>22</v>
      </c>
      <c r="F23" s="178"/>
      <c r="G23" s="193">
        <f>B17*2</f>
        <v>12</v>
      </c>
      <c r="H23" s="198">
        <f>F23*G23</f>
        <v>0</v>
      </c>
      <c r="I23" s="124"/>
      <c r="J23" s="115"/>
      <c r="K23" s="26"/>
      <c r="L23" s="113"/>
      <c r="M23" s="112"/>
    </row>
    <row r="24" spans="1:13" ht="16.149999999999999" customHeight="1" x14ac:dyDescent="0.25">
      <c r="A24" s="219" t="s">
        <v>23</v>
      </c>
      <c r="B24" s="220"/>
      <c r="C24" s="220"/>
      <c r="D24" s="114" t="s">
        <v>24</v>
      </c>
      <c r="E24" s="47"/>
      <c r="F24" s="119"/>
      <c r="G24" s="194">
        <v>9210</v>
      </c>
      <c r="H24" s="199">
        <f t="shared" ref="H24:H30" si="0">F24*G24</f>
        <v>0</v>
      </c>
      <c r="I24" s="124"/>
      <c r="J24" s="115"/>
      <c r="K24" s="26"/>
      <c r="L24" s="113"/>
      <c r="M24" s="112"/>
    </row>
    <row r="25" spans="1:13" ht="16.149999999999999" customHeight="1" x14ac:dyDescent="0.25">
      <c r="A25" s="153" t="s">
        <v>25</v>
      </c>
      <c r="B25" s="116"/>
      <c r="C25" s="117"/>
      <c r="D25" s="114" t="s">
        <v>24</v>
      </c>
      <c r="E25" s="120" t="s">
        <v>53</v>
      </c>
      <c r="F25" s="119"/>
      <c r="G25" s="195">
        <f>B18+B19</f>
        <v>9210</v>
      </c>
      <c r="H25" s="199">
        <f t="shared" si="0"/>
        <v>0</v>
      </c>
      <c r="I25" s="124"/>
      <c r="J25" s="115"/>
      <c r="K25" s="118"/>
      <c r="L25" s="113"/>
      <c r="M25" s="112"/>
    </row>
    <row r="26" spans="1:13" ht="25.15" customHeight="1" x14ac:dyDescent="0.25">
      <c r="A26" s="207" t="s">
        <v>83</v>
      </c>
      <c r="B26" s="208"/>
      <c r="C26" s="209"/>
      <c r="D26" s="49" t="s">
        <v>24</v>
      </c>
      <c r="E26" s="50" t="s">
        <v>22</v>
      </c>
      <c r="F26" s="51"/>
      <c r="G26" s="196">
        <f>B17*2+30</f>
        <v>42</v>
      </c>
      <c r="H26" s="199">
        <f t="shared" si="0"/>
        <v>0</v>
      </c>
      <c r="I26" s="124"/>
      <c r="J26" s="52"/>
      <c r="K26" s="118"/>
      <c r="L26" s="113"/>
      <c r="M26" s="112"/>
    </row>
    <row r="27" spans="1:13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9210</v>
      </c>
      <c r="H27" s="199">
        <f t="shared" si="0"/>
        <v>0</v>
      </c>
      <c r="I27" s="124"/>
      <c r="J27" s="115"/>
      <c r="K27" s="118"/>
      <c r="L27" s="113"/>
      <c r="M27" s="112"/>
    </row>
    <row r="28" spans="1:13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9210</v>
      </c>
      <c r="H28" s="199">
        <f t="shared" si="0"/>
        <v>0</v>
      </c>
      <c r="I28" s="124"/>
      <c r="J28" s="115"/>
      <c r="K28" s="118"/>
      <c r="L28" s="113"/>
      <c r="M28" s="112"/>
    </row>
    <row r="29" spans="1:13" ht="14.45" customHeight="1" x14ac:dyDescent="0.25">
      <c r="A29" s="216" t="s">
        <v>97</v>
      </c>
      <c r="B29" s="217"/>
      <c r="C29" s="218"/>
      <c r="D29" s="181" t="s">
        <v>98</v>
      </c>
      <c r="E29" s="120" t="s">
        <v>99</v>
      </c>
      <c r="F29" s="119"/>
      <c r="G29" s="195">
        <v>100</v>
      </c>
      <c r="H29" s="199">
        <f t="shared" si="0"/>
        <v>0</v>
      </c>
      <c r="I29" s="124"/>
      <c r="J29" s="115"/>
      <c r="K29" s="118"/>
      <c r="L29" s="113"/>
      <c r="M29" s="112"/>
    </row>
    <row r="30" spans="1:13" ht="15" customHeight="1" thickBot="1" x14ac:dyDescent="0.3">
      <c r="A30" s="213" t="s">
        <v>29</v>
      </c>
      <c r="B30" s="214"/>
      <c r="C30" s="215"/>
      <c r="D30" s="184" t="s">
        <v>8</v>
      </c>
      <c r="E30" s="185"/>
      <c r="F30" s="186"/>
      <c r="G30" s="197">
        <f>B16+4*B17</f>
        <v>1554</v>
      </c>
      <c r="H30" s="200">
        <f t="shared" si="0"/>
        <v>0</v>
      </c>
      <c r="I30" s="124"/>
      <c r="J30" s="115"/>
      <c r="K30" s="118"/>
      <c r="L30" s="113"/>
      <c r="M30" s="112"/>
    </row>
    <row r="31" spans="1:13" ht="15" customHeight="1" thickBot="1" x14ac:dyDescent="0.3">
      <c r="A31" s="148"/>
      <c r="B31" s="149"/>
      <c r="C31" s="149"/>
      <c r="D31" s="149"/>
      <c r="E31" s="150"/>
      <c r="F31" s="150"/>
      <c r="G31" s="151" t="s">
        <v>30</v>
      </c>
      <c r="H31" s="152">
        <f>SUM(H23:H30)</f>
        <v>0</v>
      </c>
      <c r="I31" s="55"/>
      <c r="J31" s="56"/>
      <c r="K31" s="57"/>
      <c r="L31" s="113"/>
      <c r="M31" s="112"/>
    </row>
    <row r="32" spans="1:13" ht="16.899999999999999" customHeight="1" thickBot="1" x14ac:dyDescent="0.3">
      <c r="A32" s="58"/>
      <c r="B32" s="59"/>
      <c r="C32" s="59"/>
      <c r="D32" s="59"/>
      <c r="E32" s="60"/>
      <c r="F32" s="61"/>
      <c r="G32" s="61"/>
      <c r="H32" s="62"/>
      <c r="I32" s="61"/>
      <c r="J32" s="63" t="s">
        <v>31</v>
      </c>
      <c r="K32" s="64" t="s">
        <v>32</v>
      </c>
      <c r="L32" s="113"/>
      <c r="M32" s="112"/>
    </row>
    <row r="33" spans="1:13" ht="15" customHeight="1" thickBot="1" x14ac:dyDescent="0.3">
      <c r="A33" s="58"/>
      <c r="B33" s="59"/>
      <c r="C33" s="59"/>
      <c r="D33" s="59"/>
      <c r="E33" s="61"/>
      <c r="F33" s="61"/>
      <c r="G33" s="61"/>
      <c r="H33" s="65" t="s">
        <v>33</v>
      </c>
      <c r="I33" s="66" t="s">
        <v>19</v>
      </c>
      <c r="J33" s="54">
        <f>H31*0.2</f>
        <v>0</v>
      </c>
      <c r="K33" s="67">
        <f>H31*1.2</f>
        <v>0</v>
      </c>
      <c r="L33" s="113"/>
      <c r="M33" s="112"/>
    </row>
    <row r="34" spans="1:13" ht="15" customHeight="1" thickBot="1" x14ac:dyDescent="0.3">
      <c r="A34" s="22"/>
      <c r="B34" s="23"/>
      <c r="C34" s="23"/>
      <c r="D34" s="23"/>
      <c r="E34" s="23"/>
      <c r="F34" s="38"/>
      <c r="G34" s="68"/>
      <c r="H34" s="68"/>
      <c r="I34" s="69"/>
      <c r="J34" s="70"/>
      <c r="K34" s="71"/>
      <c r="L34" s="113"/>
      <c r="M34" s="112"/>
    </row>
    <row r="35" spans="1:13" ht="15" customHeight="1" thickBot="1" x14ac:dyDescent="0.3">
      <c r="A35" s="72"/>
      <c r="B35" s="16"/>
      <c r="C35" s="16"/>
      <c r="D35" s="16"/>
      <c r="E35" s="16"/>
      <c r="F35" s="18"/>
      <c r="G35" s="73"/>
      <c r="H35" s="74"/>
      <c r="I35" s="75"/>
      <c r="J35" s="76"/>
      <c r="K35" s="77"/>
      <c r="L35" s="113"/>
      <c r="M35" s="112"/>
    </row>
    <row r="36" spans="1:13" ht="15.4" customHeight="1" x14ac:dyDescent="0.25">
      <c r="A36" s="78" t="s">
        <v>34</v>
      </c>
      <c r="B36" s="79"/>
      <c r="C36" s="79"/>
      <c r="D36" s="79"/>
      <c r="E36" s="79"/>
      <c r="F36" s="79"/>
      <c r="G36" s="80"/>
      <c r="H36" s="80"/>
      <c r="I36" s="81"/>
      <c r="J36" s="80"/>
      <c r="K36" s="82"/>
      <c r="L36" s="3"/>
      <c r="M36" s="3"/>
    </row>
    <row r="37" spans="1:13" ht="15" customHeight="1" x14ac:dyDescent="0.25">
      <c r="A37" s="78" t="s">
        <v>35</v>
      </c>
      <c r="B37" s="79"/>
      <c r="C37" s="79"/>
      <c r="D37" s="79"/>
      <c r="E37" s="79"/>
      <c r="F37" s="79"/>
      <c r="G37" s="83"/>
      <c r="H37" s="83"/>
      <c r="I37" s="84"/>
      <c r="J37" s="84"/>
      <c r="K37" s="85"/>
      <c r="L37" s="3"/>
      <c r="M37" s="3"/>
    </row>
    <row r="38" spans="1:13" ht="13.7" customHeight="1" x14ac:dyDescent="0.25">
      <c r="A38" s="203" t="s">
        <v>36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3" ht="13.7" customHeight="1" x14ac:dyDescent="0.25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3" ht="15" customHeight="1" x14ac:dyDescent="0.25">
      <c r="A40" s="112"/>
      <c r="B40" s="112"/>
      <c r="C40" s="112"/>
      <c r="D40" s="112"/>
      <c r="E40" s="112"/>
      <c r="F40" s="4"/>
      <c r="G40" s="112"/>
      <c r="H40" s="4"/>
      <c r="I40" s="112"/>
      <c r="J40" s="4"/>
      <c r="K40" s="4"/>
      <c r="L40" s="112"/>
      <c r="M40" s="112"/>
    </row>
    <row r="41" spans="1:13" ht="15" customHeight="1" x14ac:dyDescent="0.25">
      <c r="A41" s="87"/>
      <c r="B41" s="87"/>
      <c r="C41" s="3"/>
      <c r="D41" s="3"/>
      <c r="E41" s="3"/>
      <c r="F41" s="3"/>
      <c r="G41" s="88" t="s">
        <v>37</v>
      </c>
      <c r="H41" s="89"/>
      <c r="I41" s="89"/>
      <c r="J41" s="4"/>
      <c r="K41" s="4"/>
      <c r="L41" s="112"/>
      <c r="M41" s="112"/>
    </row>
    <row r="42" spans="1:13" ht="15" customHeight="1" x14ac:dyDescent="0.25">
      <c r="A42" s="205" t="s">
        <v>38</v>
      </c>
      <c r="B42" s="206"/>
      <c r="C42" s="206"/>
      <c r="D42" s="8"/>
      <c r="E42" s="8"/>
      <c r="F42" s="3"/>
      <c r="G42" s="88" t="s">
        <v>39</v>
      </c>
      <c r="H42" s="89"/>
      <c r="I42" s="89"/>
      <c r="J42" s="4"/>
      <c r="K42" s="4"/>
      <c r="L42" s="112"/>
      <c r="M42" s="112"/>
    </row>
  </sheetData>
  <mergeCells count="7">
    <mergeCell ref="A42:C42"/>
    <mergeCell ref="A24:C24"/>
    <mergeCell ref="A26:C26"/>
    <mergeCell ref="A28:C28"/>
    <mergeCell ref="A29:C29"/>
    <mergeCell ref="A30:C30"/>
    <mergeCell ref="A38:M38"/>
  </mergeCells>
  <conditionalFormatting sqref="G24 J26">
    <cfRule type="cellIs" dxfId="4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2"/>
  <sheetViews>
    <sheetView showGridLines="0" topLeftCell="A19" workbookViewId="0">
      <selection activeCell="H22" sqref="H22"/>
    </sheetView>
  </sheetViews>
  <sheetFormatPr defaultColWidth="8.7109375" defaultRowHeight="14.45" customHeight="1" x14ac:dyDescent="0.25"/>
  <cols>
    <col min="1" max="1" width="20" style="90" customWidth="1"/>
    <col min="2" max="2" width="10.7109375" style="90" customWidth="1"/>
    <col min="3" max="3" width="16.7109375" style="90" customWidth="1"/>
    <col min="4" max="5" width="10.7109375" style="90" customWidth="1"/>
    <col min="6" max="6" width="12.28515625" style="90" customWidth="1"/>
    <col min="7" max="7" width="10.7109375" style="90" customWidth="1"/>
    <col min="8" max="8" width="13.7109375" style="90" customWidth="1"/>
    <col min="9" max="9" width="10.7109375" style="90" customWidth="1"/>
    <col min="10" max="11" width="13.42578125" style="90" customWidth="1"/>
    <col min="12" max="256" width="8.85546875" style="90" customWidth="1"/>
  </cols>
  <sheetData>
    <row r="1" spans="1:13" ht="15" customHeight="1" x14ac:dyDescent="0.25">
      <c r="A1" s="2" t="s">
        <v>109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 x14ac:dyDescent="0.25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5"/>
      <c r="M4" s="5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11" t="s">
        <v>56</v>
      </c>
      <c r="B11" s="5"/>
      <c r="C11" s="8"/>
      <c r="D11" s="5"/>
      <c r="E11" s="8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5"/>
      <c r="M12" s="5"/>
    </row>
    <row r="13" spans="1:13" ht="15.4" customHeight="1" x14ac:dyDescent="0.25">
      <c r="A13" s="14" t="s">
        <v>6</v>
      </c>
      <c r="B13" s="15"/>
      <c r="C13" s="16"/>
      <c r="D13" s="17" t="s">
        <v>57</v>
      </c>
      <c r="E13" s="16"/>
      <c r="F13" s="18"/>
      <c r="G13" s="16"/>
      <c r="H13" s="18"/>
      <c r="I13" s="16"/>
      <c r="J13" s="18"/>
      <c r="K13" s="19"/>
      <c r="L13" s="20"/>
      <c r="M13" s="5"/>
    </row>
    <row r="14" spans="1:13" ht="15" customHeight="1" x14ac:dyDescent="0.25">
      <c r="A14" s="11" t="s">
        <v>56</v>
      </c>
      <c r="B14" s="5"/>
      <c r="C14" s="5"/>
      <c r="D14" s="6" t="s">
        <v>59</v>
      </c>
      <c r="E14" s="5"/>
      <c r="F14" s="4"/>
      <c r="G14" s="5"/>
      <c r="H14" s="5"/>
      <c r="I14" s="5"/>
      <c r="J14" s="5"/>
      <c r="K14" s="21"/>
      <c r="L14" s="20"/>
      <c r="M14" s="5"/>
    </row>
    <row r="15" spans="1:13" ht="15" customHeight="1" x14ac:dyDescent="0.25">
      <c r="A15" s="22"/>
      <c r="B15" s="23"/>
      <c r="C15" s="5"/>
      <c r="D15" s="5"/>
      <c r="E15" s="5"/>
      <c r="F15" s="4"/>
      <c r="G15" s="5"/>
      <c r="H15" s="24"/>
      <c r="I15" s="25"/>
      <c r="J15" s="4"/>
      <c r="K15" s="26"/>
      <c r="L15" s="20"/>
      <c r="M15" s="5"/>
    </row>
    <row r="16" spans="1:13" ht="15.4" customHeight="1" x14ac:dyDescent="0.25">
      <c r="A16" s="27" t="s">
        <v>7</v>
      </c>
      <c r="B16" s="28">
        <v>5394</v>
      </c>
      <c r="C16" s="29" t="s">
        <v>8</v>
      </c>
      <c r="D16" s="5"/>
      <c r="E16" s="5"/>
      <c r="F16" s="4"/>
      <c r="G16" s="5"/>
      <c r="H16" s="24"/>
      <c r="I16" s="25"/>
      <c r="J16" s="4"/>
      <c r="K16" s="30"/>
      <c r="L16" s="20"/>
      <c r="M16" s="5"/>
    </row>
    <row r="17" spans="1:256" ht="15" customHeight="1" x14ac:dyDescent="0.25">
      <c r="A17" s="31" t="s">
        <v>9</v>
      </c>
      <c r="B17" s="32">
        <v>5.0999999999999996</v>
      </c>
      <c r="C17" s="29" t="s">
        <v>8</v>
      </c>
      <c r="D17" s="5"/>
      <c r="E17" s="5"/>
      <c r="F17" s="4"/>
      <c r="G17" s="5"/>
      <c r="H17" s="4"/>
      <c r="I17" s="5"/>
      <c r="J17" s="33"/>
      <c r="K17" s="26"/>
      <c r="L17" s="20"/>
      <c r="M17" s="5"/>
    </row>
    <row r="18" spans="1:256" ht="15" customHeight="1" x14ac:dyDescent="0.25">
      <c r="A18" s="31" t="s">
        <v>10</v>
      </c>
      <c r="B18" s="32">
        <f>B16*B17</f>
        <v>27509.399999999998</v>
      </c>
      <c r="C18" s="29" t="s">
        <v>11</v>
      </c>
      <c r="D18" s="5"/>
      <c r="E18" s="5"/>
      <c r="F18" s="4"/>
      <c r="G18" s="5"/>
      <c r="H18" s="4"/>
      <c r="I18" s="5"/>
      <c r="J18" s="33"/>
      <c r="K18" s="26"/>
      <c r="L18" s="20"/>
      <c r="M18" s="5"/>
    </row>
    <row r="19" spans="1:256" ht="15" customHeight="1" x14ac:dyDescent="0.25">
      <c r="A19" s="34" t="s">
        <v>12</v>
      </c>
      <c r="B19" s="35">
        <v>300</v>
      </c>
      <c r="C19" s="29" t="s">
        <v>58</v>
      </c>
      <c r="D19" s="5"/>
      <c r="E19" s="5"/>
      <c r="F19" s="4"/>
      <c r="G19" s="5"/>
      <c r="H19" s="4"/>
      <c r="I19" s="5"/>
      <c r="J19" s="33"/>
      <c r="K19" s="26"/>
      <c r="L19" s="20"/>
      <c r="M19" s="5"/>
    </row>
    <row r="20" spans="1:256" ht="15" customHeight="1" thickBot="1" x14ac:dyDescent="0.3">
      <c r="A20" s="36"/>
      <c r="B20" s="37"/>
      <c r="C20" s="5"/>
      <c r="D20" s="5"/>
      <c r="E20" s="5"/>
      <c r="F20" s="38"/>
      <c r="G20" s="5"/>
      <c r="H20" s="38"/>
      <c r="I20" s="5"/>
      <c r="J20" s="33"/>
      <c r="K20" s="26"/>
      <c r="L20" s="20"/>
      <c r="M20" s="5"/>
    </row>
    <row r="21" spans="1:256" ht="15" customHeight="1" thickBot="1" x14ac:dyDescent="0.3">
      <c r="A21" s="22"/>
      <c r="B21" s="39"/>
      <c r="C21" s="23"/>
      <c r="D21" s="23"/>
      <c r="E21" s="40"/>
      <c r="F21" s="41" t="s">
        <v>14</v>
      </c>
      <c r="G21" s="42"/>
      <c r="H21" s="147" t="s">
        <v>15</v>
      </c>
      <c r="I21" s="20"/>
      <c r="J21" s="4"/>
      <c r="K21" s="26"/>
      <c r="L21" s="20"/>
      <c r="M21" s="5"/>
    </row>
    <row r="22" spans="1:256" ht="15" customHeight="1" thickBot="1" x14ac:dyDescent="0.3">
      <c r="A22" s="170" t="s">
        <v>16</v>
      </c>
      <c r="B22" s="171"/>
      <c r="C22" s="172"/>
      <c r="D22" s="173" t="s">
        <v>17</v>
      </c>
      <c r="E22" s="173" t="s">
        <v>18</v>
      </c>
      <c r="F22" s="173" t="s">
        <v>19</v>
      </c>
      <c r="G22" s="201" t="s">
        <v>20</v>
      </c>
      <c r="H22" s="202" t="s">
        <v>19</v>
      </c>
      <c r="I22" s="124"/>
      <c r="J22" s="45"/>
      <c r="K22" s="26"/>
      <c r="L22" s="20"/>
      <c r="M22" s="5"/>
    </row>
    <row r="23" spans="1:256" ht="15.4" customHeight="1" x14ac:dyDescent="0.25">
      <c r="A23" s="174" t="s">
        <v>21</v>
      </c>
      <c r="B23" s="175"/>
      <c r="C23" s="175"/>
      <c r="D23" s="176" t="s">
        <v>8</v>
      </c>
      <c r="E23" s="177" t="s">
        <v>22</v>
      </c>
      <c r="F23" s="178"/>
      <c r="G23" s="193">
        <f>B17*2</f>
        <v>10.199999999999999</v>
      </c>
      <c r="H23" s="198">
        <f>F23*G23</f>
        <v>0</v>
      </c>
      <c r="I23" s="124"/>
      <c r="J23" s="46"/>
      <c r="K23" s="26"/>
      <c r="L23" s="20"/>
      <c r="M23" s="5"/>
    </row>
    <row r="24" spans="1:256" ht="16.149999999999999" customHeight="1" x14ac:dyDescent="0.25">
      <c r="A24" s="153" t="s">
        <v>25</v>
      </c>
      <c r="B24" s="116"/>
      <c r="C24" s="117"/>
      <c r="D24" s="114" t="s">
        <v>24</v>
      </c>
      <c r="E24" s="120" t="s">
        <v>53</v>
      </c>
      <c r="F24" s="119"/>
      <c r="G24" s="195">
        <f>B18+B19</f>
        <v>27809.399999999998</v>
      </c>
      <c r="H24" s="199">
        <f t="shared" ref="H24:H30" si="0">F24*G24</f>
        <v>0</v>
      </c>
      <c r="I24" s="124"/>
      <c r="J24" s="46"/>
      <c r="K24" s="48"/>
      <c r="L24" s="20"/>
      <c r="M24" s="5"/>
    </row>
    <row r="25" spans="1:256" s="110" customFormat="1" ht="16.149999999999999" customHeight="1" x14ac:dyDescent="0.25">
      <c r="A25" s="153" t="s">
        <v>52</v>
      </c>
      <c r="B25" s="116"/>
      <c r="C25" s="117"/>
      <c r="D25" s="114" t="s">
        <v>24</v>
      </c>
      <c r="E25" s="120" t="s">
        <v>54</v>
      </c>
      <c r="F25" s="119"/>
      <c r="G25" s="195">
        <f>B18</f>
        <v>27509.399999999998</v>
      </c>
      <c r="H25" s="199">
        <f t="shared" si="0"/>
        <v>0</v>
      </c>
      <c r="I25" s="124"/>
      <c r="J25" s="115"/>
      <c r="K25" s="118"/>
      <c r="L25" s="113"/>
      <c r="M25" s="112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  <c r="HZ25" s="111"/>
      <c r="IA25" s="111"/>
      <c r="IB25" s="111"/>
      <c r="IC25" s="111"/>
      <c r="ID25" s="111"/>
      <c r="IE25" s="111"/>
      <c r="IF25" s="111"/>
      <c r="IG25" s="111"/>
      <c r="IH25" s="111"/>
      <c r="II25" s="111"/>
      <c r="IJ25" s="111"/>
      <c r="IK25" s="111"/>
      <c r="IL25" s="111"/>
      <c r="IM25" s="111"/>
      <c r="IN25" s="111"/>
      <c r="IO25" s="111"/>
      <c r="IP25" s="111"/>
      <c r="IQ25" s="111"/>
      <c r="IR25" s="111"/>
      <c r="IS25" s="111"/>
      <c r="IT25" s="111"/>
      <c r="IU25" s="111"/>
      <c r="IV25" s="111"/>
    </row>
    <row r="26" spans="1:256" ht="25.15" customHeight="1" x14ac:dyDescent="0.25">
      <c r="A26" s="207" t="s">
        <v>26</v>
      </c>
      <c r="B26" s="208"/>
      <c r="C26" s="209"/>
      <c r="D26" s="49" t="s">
        <v>24</v>
      </c>
      <c r="E26" s="50" t="s">
        <v>22</v>
      </c>
      <c r="F26" s="51"/>
      <c r="G26" s="196">
        <v>20.399999999999999</v>
      </c>
      <c r="H26" s="199">
        <f t="shared" si="0"/>
        <v>0</v>
      </c>
      <c r="I26" s="124"/>
      <c r="J26" s="52"/>
      <c r="K26" s="48"/>
      <c r="L26" s="20"/>
      <c r="M26" s="5"/>
    </row>
    <row r="27" spans="1:256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27809.399999999998</v>
      </c>
      <c r="H27" s="199">
        <f t="shared" si="0"/>
        <v>0</v>
      </c>
      <c r="I27" s="124"/>
      <c r="J27" s="46"/>
      <c r="K27" s="48"/>
      <c r="L27" s="20"/>
      <c r="M27" s="5"/>
    </row>
    <row r="28" spans="1:256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27809.399999999998</v>
      </c>
      <c r="H28" s="199">
        <f t="shared" si="0"/>
        <v>0</v>
      </c>
      <c r="I28" s="124"/>
      <c r="J28" s="46"/>
      <c r="K28" s="48"/>
      <c r="L28" s="20"/>
      <c r="M28" s="5"/>
    </row>
    <row r="29" spans="1:256" s="110" customFormat="1" ht="28.9" customHeight="1" x14ac:dyDescent="0.25">
      <c r="A29" s="216" t="s">
        <v>82</v>
      </c>
      <c r="B29" s="217"/>
      <c r="C29" s="218"/>
      <c r="D29" s="121" t="s">
        <v>24</v>
      </c>
      <c r="E29" s="120" t="s">
        <v>55</v>
      </c>
      <c r="F29" s="119"/>
      <c r="G29" s="195">
        <f>B18+B19</f>
        <v>27809.399999999998</v>
      </c>
      <c r="H29" s="199">
        <f t="shared" si="0"/>
        <v>0</v>
      </c>
      <c r="I29" s="124"/>
      <c r="J29" s="115"/>
      <c r="K29" s="118"/>
      <c r="L29" s="113"/>
      <c r="M29" s="112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  <c r="EK29" s="111"/>
      <c r="EL29" s="111"/>
      <c r="EM29" s="111"/>
      <c r="EN29" s="111"/>
      <c r="EO29" s="111"/>
      <c r="EP29" s="111"/>
      <c r="EQ29" s="111"/>
      <c r="ER29" s="111"/>
      <c r="ES29" s="111"/>
      <c r="ET29" s="111"/>
      <c r="EU29" s="111"/>
      <c r="EV29" s="111"/>
      <c r="EW29" s="111"/>
      <c r="EX29" s="111"/>
      <c r="EY29" s="111"/>
      <c r="EZ29" s="111"/>
      <c r="FA29" s="111"/>
      <c r="FB29" s="111"/>
      <c r="FC29" s="111"/>
      <c r="FD29" s="111"/>
      <c r="FE29" s="111"/>
      <c r="FF29" s="111"/>
      <c r="FG29" s="111"/>
      <c r="FH29" s="111"/>
      <c r="FI29" s="111"/>
      <c r="FJ29" s="111"/>
      <c r="FK29" s="111"/>
      <c r="FL29" s="111"/>
      <c r="FM29" s="111"/>
      <c r="FN29" s="111"/>
      <c r="FO29" s="111"/>
      <c r="FP29" s="111"/>
      <c r="FQ29" s="111"/>
      <c r="FR29" s="111"/>
      <c r="FS29" s="111"/>
      <c r="FT29" s="111"/>
      <c r="FU29" s="111"/>
      <c r="FV29" s="111"/>
      <c r="FW29" s="111"/>
      <c r="FX29" s="111"/>
      <c r="FY29" s="111"/>
      <c r="FZ29" s="111"/>
      <c r="GA29" s="111"/>
      <c r="GB29" s="111"/>
      <c r="GC29" s="111"/>
      <c r="GD29" s="111"/>
      <c r="GE29" s="111"/>
      <c r="GF29" s="111"/>
      <c r="GG29" s="111"/>
      <c r="GH29" s="111"/>
      <c r="GI29" s="111"/>
      <c r="GJ29" s="111"/>
      <c r="GK29" s="111"/>
      <c r="GL29" s="111"/>
      <c r="GM29" s="111"/>
      <c r="GN29" s="111"/>
      <c r="GO29" s="111"/>
      <c r="GP29" s="111"/>
      <c r="GQ29" s="111"/>
      <c r="GR29" s="111"/>
      <c r="GS29" s="111"/>
      <c r="GT29" s="111"/>
      <c r="GU29" s="111"/>
      <c r="GV29" s="111"/>
      <c r="GW29" s="111"/>
      <c r="GX29" s="111"/>
      <c r="GY29" s="111"/>
      <c r="GZ29" s="111"/>
      <c r="HA29" s="111"/>
      <c r="HB29" s="111"/>
      <c r="HC29" s="111"/>
      <c r="HD29" s="111"/>
      <c r="HE29" s="111"/>
      <c r="HF29" s="111"/>
      <c r="HG29" s="111"/>
      <c r="HH29" s="111"/>
      <c r="HI29" s="111"/>
      <c r="HJ29" s="111"/>
      <c r="HK29" s="111"/>
      <c r="HL29" s="111"/>
      <c r="HM29" s="111"/>
      <c r="HN29" s="111"/>
      <c r="HO29" s="111"/>
      <c r="HP29" s="111"/>
      <c r="HQ29" s="111"/>
      <c r="HR29" s="111"/>
      <c r="HS29" s="111"/>
      <c r="HT29" s="111"/>
      <c r="HU29" s="111"/>
      <c r="HV29" s="111"/>
      <c r="HW29" s="111"/>
      <c r="HX29" s="111"/>
      <c r="HY29" s="111"/>
      <c r="HZ29" s="111"/>
      <c r="IA29" s="111"/>
      <c r="IB29" s="111"/>
      <c r="IC29" s="111"/>
      <c r="ID29" s="111"/>
      <c r="IE29" s="111"/>
      <c r="IF29" s="111"/>
      <c r="IG29" s="111"/>
      <c r="IH29" s="111"/>
      <c r="II29" s="111"/>
      <c r="IJ29" s="111"/>
      <c r="IK29" s="111"/>
      <c r="IL29" s="111"/>
      <c r="IM29" s="111"/>
      <c r="IN29" s="111"/>
      <c r="IO29" s="111"/>
      <c r="IP29" s="111"/>
      <c r="IQ29" s="111"/>
      <c r="IR29" s="111"/>
      <c r="IS29" s="111"/>
      <c r="IT29" s="111"/>
      <c r="IU29" s="111"/>
      <c r="IV29" s="111"/>
    </row>
    <row r="30" spans="1:256" ht="15" customHeight="1" thickBot="1" x14ac:dyDescent="0.3">
      <c r="A30" s="213" t="s">
        <v>29</v>
      </c>
      <c r="B30" s="214"/>
      <c r="C30" s="215"/>
      <c r="D30" s="184" t="s">
        <v>8</v>
      </c>
      <c r="E30" s="185"/>
      <c r="F30" s="186"/>
      <c r="G30" s="197">
        <f>B16+4*B17</f>
        <v>5414.4</v>
      </c>
      <c r="H30" s="200">
        <f t="shared" si="0"/>
        <v>0</v>
      </c>
      <c r="I30" s="124"/>
      <c r="J30" s="46"/>
      <c r="K30" s="48"/>
      <c r="L30" s="20"/>
      <c r="M30" s="5"/>
    </row>
    <row r="31" spans="1:256" ht="15" customHeight="1" thickBot="1" x14ac:dyDescent="0.3">
      <c r="A31" s="148"/>
      <c r="B31" s="149"/>
      <c r="C31" s="149"/>
      <c r="D31" s="149"/>
      <c r="E31" s="150"/>
      <c r="F31" s="150"/>
      <c r="G31" s="151" t="s">
        <v>30</v>
      </c>
      <c r="H31" s="152">
        <f>SUM(H23:H30)</f>
        <v>0</v>
      </c>
      <c r="I31" s="55"/>
      <c r="J31" s="56"/>
      <c r="K31" s="57"/>
      <c r="L31" s="20"/>
      <c r="M31" s="5"/>
    </row>
    <row r="32" spans="1:256" ht="16.899999999999999" customHeight="1" x14ac:dyDescent="0.25">
      <c r="A32" s="58"/>
      <c r="B32" s="59"/>
      <c r="C32" s="59"/>
      <c r="D32" s="59"/>
      <c r="E32" s="60"/>
      <c r="F32" s="61"/>
      <c r="G32" s="61"/>
      <c r="H32" s="62"/>
      <c r="I32" s="61"/>
      <c r="J32" s="63" t="s">
        <v>31</v>
      </c>
      <c r="K32" s="64" t="s">
        <v>32</v>
      </c>
      <c r="L32" s="20"/>
      <c r="M32" s="5"/>
    </row>
    <row r="33" spans="1:13" ht="15" customHeight="1" x14ac:dyDescent="0.25">
      <c r="A33" s="58"/>
      <c r="B33" s="59"/>
      <c r="C33" s="59"/>
      <c r="D33" s="59"/>
      <c r="E33" s="61"/>
      <c r="F33" s="61"/>
      <c r="G33" s="61"/>
      <c r="H33" s="65" t="s">
        <v>33</v>
      </c>
      <c r="I33" s="66" t="s">
        <v>19</v>
      </c>
      <c r="J33" s="54">
        <f>H31*0.2</f>
        <v>0</v>
      </c>
      <c r="K33" s="67">
        <f>H31*1.2</f>
        <v>0</v>
      </c>
      <c r="L33" s="20"/>
      <c r="M33" s="5"/>
    </row>
    <row r="34" spans="1:13" ht="15" customHeight="1" x14ac:dyDescent="0.25">
      <c r="A34" s="22"/>
      <c r="B34" s="23"/>
      <c r="C34" s="23"/>
      <c r="D34" s="23"/>
      <c r="E34" s="23"/>
      <c r="F34" s="38"/>
      <c r="G34" s="68"/>
      <c r="H34" s="68"/>
      <c r="I34" s="69"/>
      <c r="J34" s="70"/>
      <c r="K34" s="71"/>
      <c r="L34" s="20"/>
      <c r="M34" s="5"/>
    </row>
    <row r="35" spans="1:13" ht="15" customHeight="1" x14ac:dyDescent="0.25">
      <c r="A35" s="72"/>
      <c r="B35" s="16"/>
      <c r="C35" s="16"/>
      <c r="D35" s="16"/>
      <c r="E35" s="16"/>
      <c r="F35" s="18"/>
      <c r="G35" s="73"/>
      <c r="H35" s="74"/>
      <c r="I35" s="75"/>
      <c r="J35" s="76"/>
      <c r="K35" s="77"/>
      <c r="L35" s="20"/>
      <c r="M35" s="5"/>
    </row>
    <row r="36" spans="1:13" ht="15.4" customHeight="1" x14ac:dyDescent="0.25">
      <c r="A36" s="78" t="s">
        <v>34</v>
      </c>
      <c r="B36" s="79"/>
      <c r="C36" s="79"/>
      <c r="D36" s="79"/>
      <c r="E36" s="79"/>
      <c r="F36" s="79"/>
      <c r="G36" s="80"/>
      <c r="H36" s="80"/>
      <c r="I36" s="81"/>
      <c r="J36" s="80"/>
      <c r="K36" s="82"/>
      <c r="L36" s="3"/>
      <c r="M36" s="3"/>
    </row>
    <row r="37" spans="1:13" ht="15" customHeight="1" x14ac:dyDescent="0.25">
      <c r="A37" s="78" t="s">
        <v>35</v>
      </c>
      <c r="B37" s="79"/>
      <c r="C37" s="79"/>
      <c r="D37" s="79"/>
      <c r="E37" s="79"/>
      <c r="F37" s="79"/>
      <c r="G37" s="83"/>
      <c r="H37" s="83"/>
      <c r="I37" s="84"/>
      <c r="J37" s="84"/>
      <c r="K37" s="85"/>
      <c r="L37" s="3"/>
      <c r="M37" s="3"/>
    </row>
    <row r="38" spans="1:13" ht="13.7" customHeight="1" x14ac:dyDescent="0.25">
      <c r="A38" s="203" t="s">
        <v>36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3" ht="13.7" customHeight="1" x14ac:dyDescent="0.25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3" ht="15" customHeight="1" x14ac:dyDescent="0.25">
      <c r="A40" s="5"/>
      <c r="B40" s="5"/>
      <c r="C40" s="5"/>
      <c r="D40" s="5"/>
      <c r="E40" s="5"/>
      <c r="F40" s="4"/>
      <c r="G40" s="5"/>
      <c r="H40" s="4"/>
      <c r="I40" s="5"/>
      <c r="J40" s="4"/>
      <c r="K40" s="4"/>
      <c r="L40" s="5"/>
      <c r="M40" s="5"/>
    </row>
    <row r="41" spans="1:13" ht="15" customHeight="1" x14ac:dyDescent="0.25">
      <c r="A41" s="87"/>
      <c r="B41" s="87"/>
      <c r="C41" s="3"/>
      <c r="D41" s="3"/>
      <c r="E41" s="3"/>
      <c r="F41" s="3"/>
      <c r="G41" s="88" t="s">
        <v>37</v>
      </c>
      <c r="H41" s="89"/>
      <c r="I41" s="89"/>
      <c r="J41" s="4"/>
      <c r="K41" s="4"/>
      <c r="L41" s="5"/>
      <c r="M41" s="5"/>
    </row>
    <row r="42" spans="1:13" ht="15" customHeight="1" x14ac:dyDescent="0.25">
      <c r="A42" s="205" t="s">
        <v>38</v>
      </c>
      <c r="B42" s="206"/>
      <c r="C42" s="206"/>
      <c r="D42" s="8"/>
      <c r="E42" s="8"/>
      <c r="F42" s="3"/>
      <c r="G42" s="88" t="s">
        <v>39</v>
      </c>
      <c r="H42" s="89"/>
      <c r="I42" s="89"/>
      <c r="J42" s="4"/>
      <c r="K42" s="4"/>
      <c r="L42" s="5"/>
      <c r="M42" s="5"/>
    </row>
  </sheetData>
  <mergeCells count="6">
    <mergeCell ref="A38:M38"/>
    <mergeCell ref="A42:C42"/>
    <mergeCell ref="A26:C26"/>
    <mergeCell ref="A28:C28"/>
    <mergeCell ref="A30:C30"/>
    <mergeCell ref="A29:C29"/>
  </mergeCells>
  <conditionalFormatting sqref="J26">
    <cfRule type="cellIs" dxfId="3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2"/>
  <sheetViews>
    <sheetView showGridLines="0" topLeftCell="A19" workbookViewId="0">
      <selection activeCell="H22" sqref="H22"/>
    </sheetView>
  </sheetViews>
  <sheetFormatPr defaultColWidth="8.7109375" defaultRowHeight="14.45" customHeight="1" x14ac:dyDescent="0.25"/>
  <cols>
    <col min="1" max="1" width="20" style="111" customWidth="1"/>
    <col min="2" max="2" width="10.7109375" style="111" customWidth="1"/>
    <col min="3" max="3" width="16.7109375" style="111" customWidth="1"/>
    <col min="4" max="5" width="10.7109375" style="111" customWidth="1"/>
    <col min="6" max="6" width="12.28515625" style="111" customWidth="1"/>
    <col min="7" max="7" width="10.7109375" style="111" customWidth="1"/>
    <col min="8" max="8" width="13.7109375" style="111" customWidth="1"/>
    <col min="9" max="9" width="10.7109375" style="111" customWidth="1"/>
    <col min="10" max="11" width="13.42578125" style="111" customWidth="1"/>
    <col min="12" max="256" width="8.85546875" style="111" customWidth="1"/>
    <col min="257" max="16384" width="8.7109375" style="110"/>
  </cols>
  <sheetData>
    <row r="1" spans="1:13" ht="15" customHeight="1" x14ac:dyDescent="0.25">
      <c r="A1" s="2" t="s">
        <v>110</v>
      </c>
      <c r="B1" s="3"/>
      <c r="C1" s="3"/>
      <c r="D1" s="3"/>
      <c r="E1" s="3"/>
      <c r="F1" s="3"/>
      <c r="G1" s="3"/>
      <c r="H1" s="3"/>
      <c r="I1" s="3"/>
      <c r="J1" s="3"/>
      <c r="K1" s="4"/>
      <c r="L1" s="112"/>
      <c r="M1" s="112"/>
    </row>
    <row r="2" spans="1:13" ht="15" customHeight="1" x14ac:dyDescent="0.25">
      <c r="A2" s="112"/>
      <c r="B2" s="3"/>
      <c r="C2" s="3"/>
      <c r="D2" s="3"/>
      <c r="E2" s="3"/>
      <c r="F2" s="3"/>
      <c r="G2" s="3"/>
      <c r="H2" s="3"/>
      <c r="I2" s="3"/>
      <c r="J2" s="3"/>
      <c r="K2" s="4"/>
      <c r="L2" s="112"/>
      <c r="M2" s="112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112"/>
      <c r="M3" s="112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112"/>
      <c r="M4" s="112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112"/>
      <c r="M5" s="112"/>
    </row>
    <row r="6" spans="1:13" ht="15" customHeight="1" x14ac:dyDescent="0.25">
      <c r="A6" s="112"/>
      <c r="B6" s="3"/>
      <c r="C6" s="3"/>
      <c r="D6" s="3"/>
      <c r="E6" s="3"/>
      <c r="F6" s="3"/>
      <c r="G6" s="3"/>
      <c r="H6" s="3"/>
      <c r="I6" s="3"/>
      <c r="J6" s="3"/>
      <c r="K6" s="4"/>
      <c r="L6" s="112"/>
      <c r="M6" s="112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112"/>
      <c r="M7" s="112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112"/>
      <c r="M8" s="112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112"/>
      <c r="M9" s="112"/>
    </row>
    <row r="10" spans="1:13" ht="15" customHeight="1" x14ac:dyDescent="0.25">
      <c r="A10" s="6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4"/>
      <c r="L10" s="112"/>
      <c r="M10" s="112"/>
    </row>
    <row r="11" spans="1:13" ht="15" customHeight="1" x14ac:dyDescent="0.25">
      <c r="A11" s="11" t="s">
        <v>90</v>
      </c>
      <c r="B11" s="112"/>
      <c r="C11" s="8"/>
      <c r="D11" s="112"/>
      <c r="E11" s="8"/>
      <c r="F11" s="112"/>
      <c r="G11" s="112"/>
      <c r="H11" s="112"/>
      <c r="I11" s="112"/>
      <c r="J11" s="112"/>
      <c r="K11" s="4"/>
      <c r="L11" s="112"/>
      <c r="M11" s="112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112"/>
      <c r="M12" s="112"/>
    </row>
    <row r="13" spans="1:13" ht="15.4" customHeight="1" x14ac:dyDescent="0.25">
      <c r="A13" s="14" t="s">
        <v>6</v>
      </c>
      <c r="B13" s="15"/>
      <c r="C13" s="16"/>
      <c r="D13" s="17" t="s">
        <v>67</v>
      </c>
      <c r="E13" s="16"/>
      <c r="F13" s="18"/>
      <c r="G13" s="16"/>
      <c r="H13" s="18"/>
      <c r="I13" s="16"/>
      <c r="J13" s="18"/>
      <c r="K13" s="19"/>
      <c r="L13" s="113"/>
      <c r="M13" s="112"/>
    </row>
    <row r="14" spans="1:13" ht="15" customHeight="1" x14ac:dyDescent="0.25">
      <c r="A14" s="11" t="s">
        <v>90</v>
      </c>
      <c r="B14" s="112"/>
      <c r="C14" s="112"/>
      <c r="D14" s="6" t="s">
        <v>102</v>
      </c>
      <c r="E14" s="112"/>
      <c r="F14" s="4"/>
      <c r="G14" s="112"/>
      <c r="H14" s="112"/>
      <c r="I14" s="112"/>
      <c r="J14" s="112"/>
      <c r="K14" s="21"/>
      <c r="L14" s="113"/>
      <c r="M14" s="112"/>
    </row>
    <row r="15" spans="1:13" ht="15" customHeight="1" thickBot="1" x14ac:dyDescent="0.3">
      <c r="A15" s="22"/>
      <c r="B15" s="23"/>
      <c r="C15" s="112"/>
      <c r="D15" s="112" t="s">
        <v>63</v>
      </c>
      <c r="E15" s="112"/>
      <c r="F15" s="4"/>
      <c r="G15" s="112"/>
      <c r="H15" s="24"/>
      <c r="I15" s="25"/>
      <c r="J15" s="4"/>
      <c r="K15" s="26"/>
      <c r="L15" s="113"/>
      <c r="M15" s="112"/>
    </row>
    <row r="16" spans="1:13" ht="15.4" customHeight="1" x14ac:dyDescent="0.25">
      <c r="A16" s="27" t="s">
        <v>7</v>
      </c>
      <c r="B16" s="28">
        <v>400</v>
      </c>
      <c r="C16" s="29" t="s">
        <v>8</v>
      </c>
      <c r="D16" s="112"/>
      <c r="E16" s="112"/>
      <c r="F16" s="4"/>
      <c r="G16" s="112"/>
      <c r="H16" s="24"/>
      <c r="I16" s="25"/>
      <c r="J16" s="4"/>
      <c r="K16" s="30"/>
      <c r="L16" s="113"/>
      <c r="M16" s="112"/>
    </row>
    <row r="17" spans="1:13" ht="15" customHeight="1" x14ac:dyDescent="0.25">
      <c r="A17" s="31" t="s">
        <v>9</v>
      </c>
      <c r="B17" s="32">
        <v>6</v>
      </c>
      <c r="C17" s="29" t="s">
        <v>8</v>
      </c>
      <c r="D17" s="112"/>
      <c r="E17" s="112"/>
      <c r="F17" s="4"/>
      <c r="G17" s="112"/>
      <c r="H17" s="4"/>
      <c r="I17" s="112"/>
      <c r="J17" s="33"/>
      <c r="K17" s="26"/>
      <c r="L17" s="113"/>
      <c r="M17" s="112"/>
    </row>
    <row r="18" spans="1:13" ht="15" customHeight="1" x14ac:dyDescent="0.25">
      <c r="A18" s="31" t="s">
        <v>10</v>
      </c>
      <c r="B18" s="32">
        <f>B16*B17</f>
        <v>2400</v>
      </c>
      <c r="C18" s="29" t="s">
        <v>11</v>
      </c>
      <c r="D18" s="112"/>
      <c r="E18" s="112"/>
      <c r="F18" s="4"/>
      <c r="G18" s="112"/>
      <c r="H18" s="4"/>
      <c r="I18" s="112"/>
      <c r="J18" s="33"/>
      <c r="K18" s="26"/>
      <c r="L18" s="113"/>
      <c r="M18" s="112"/>
    </row>
    <row r="19" spans="1:13" ht="15" customHeight="1" thickBot="1" x14ac:dyDescent="0.3">
      <c r="A19" s="34" t="s">
        <v>12</v>
      </c>
      <c r="B19" s="35">
        <v>0</v>
      </c>
      <c r="C19" s="29" t="s">
        <v>58</v>
      </c>
      <c r="D19" s="112"/>
      <c r="E19" s="112"/>
      <c r="F19" s="4"/>
      <c r="G19" s="112"/>
      <c r="H19" s="4"/>
      <c r="I19" s="112"/>
      <c r="J19" s="33"/>
      <c r="K19" s="26"/>
      <c r="L19" s="113"/>
      <c r="M19" s="112"/>
    </row>
    <row r="20" spans="1:13" ht="15" customHeight="1" thickBot="1" x14ac:dyDescent="0.3">
      <c r="A20" s="36"/>
      <c r="B20" s="37"/>
      <c r="C20" s="112"/>
      <c r="D20" s="112"/>
      <c r="E20" s="112"/>
      <c r="F20" s="38"/>
      <c r="G20" s="112"/>
      <c r="H20" s="38"/>
      <c r="I20" s="112"/>
      <c r="J20" s="33"/>
      <c r="K20" s="26"/>
      <c r="L20" s="113"/>
      <c r="M20" s="112"/>
    </row>
    <row r="21" spans="1:13" ht="15" customHeight="1" thickBot="1" x14ac:dyDescent="0.3">
      <c r="A21" s="22"/>
      <c r="B21" s="39"/>
      <c r="C21" s="23"/>
      <c r="D21" s="23"/>
      <c r="E21" s="40"/>
      <c r="F21" s="41" t="s">
        <v>14</v>
      </c>
      <c r="G21" s="42"/>
      <c r="H21" s="147" t="s">
        <v>15</v>
      </c>
      <c r="I21" s="113"/>
      <c r="J21" s="4"/>
      <c r="K21" s="26"/>
      <c r="L21" s="113"/>
      <c r="M21" s="112"/>
    </row>
    <row r="22" spans="1:13" ht="15" customHeight="1" thickBot="1" x14ac:dyDescent="0.3">
      <c r="A22" s="170" t="s">
        <v>16</v>
      </c>
      <c r="B22" s="171"/>
      <c r="C22" s="172"/>
      <c r="D22" s="173" t="s">
        <v>17</v>
      </c>
      <c r="E22" s="173" t="s">
        <v>18</v>
      </c>
      <c r="F22" s="173" t="s">
        <v>19</v>
      </c>
      <c r="G22" s="201" t="s">
        <v>20</v>
      </c>
      <c r="H22" s="202" t="s">
        <v>19</v>
      </c>
      <c r="I22" s="124"/>
      <c r="J22" s="45"/>
      <c r="K22" s="26"/>
      <c r="L22" s="113"/>
      <c r="M22" s="112"/>
    </row>
    <row r="23" spans="1:13" ht="15.4" customHeight="1" x14ac:dyDescent="0.25">
      <c r="A23" s="174" t="s">
        <v>21</v>
      </c>
      <c r="B23" s="175"/>
      <c r="C23" s="175"/>
      <c r="D23" s="176" t="s">
        <v>8</v>
      </c>
      <c r="E23" s="177" t="s">
        <v>22</v>
      </c>
      <c r="F23" s="178"/>
      <c r="G23" s="193">
        <v>11</v>
      </c>
      <c r="H23" s="198">
        <f>F23*G23</f>
        <v>0</v>
      </c>
      <c r="I23" s="124"/>
      <c r="J23" s="115"/>
      <c r="K23" s="26"/>
      <c r="L23" s="113"/>
      <c r="M23" s="112"/>
    </row>
    <row r="24" spans="1:13" ht="16.149999999999999" customHeight="1" x14ac:dyDescent="0.25">
      <c r="A24" s="219" t="s">
        <v>23</v>
      </c>
      <c r="B24" s="220"/>
      <c r="C24" s="220"/>
      <c r="D24" s="114" t="s">
        <v>24</v>
      </c>
      <c r="E24" s="47"/>
      <c r="F24" s="119"/>
      <c r="G24" s="194">
        <v>2400</v>
      </c>
      <c r="H24" s="199">
        <f t="shared" ref="H24:H30" si="0">F24*G24</f>
        <v>0</v>
      </c>
      <c r="I24" s="124"/>
      <c r="J24" s="115"/>
      <c r="K24" s="26"/>
      <c r="L24" s="113"/>
      <c r="M24" s="112"/>
    </row>
    <row r="25" spans="1:13" ht="16.149999999999999" customHeight="1" x14ac:dyDescent="0.25">
      <c r="A25" s="153" t="s">
        <v>25</v>
      </c>
      <c r="B25" s="116"/>
      <c r="C25" s="117"/>
      <c r="D25" s="114" t="s">
        <v>24</v>
      </c>
      <c r="E25" s="120" t="s">
        <v>81</v>
      </c>
      <c r="F25" s="119"/>
      <c r="G25" s="195">
        <f>B18+B19</f>
        <v>2400</v>
      </c>
      <c r="H25" s="199">
        <f t="shared" si="0"/>
        <v>0</v>
      </c>
      <c r="I25" s="124"/>
      <c r="J25" s="115"/>
      <c r="K25" s="118"/>
      <c r="L25" s="113"/>
      <c r="M25" s="112"/>
    </row>
    <row r="26" spans="1:13" ht="25.15" customHeight="1" x14ac:dyDescent="0.25">
      <c r="A26" s="207" t="s">
        <v>84</v>
      </c>
      <c r="B26" s="208"/>
      <c r="C26" s="209"/>
      <c r="D26" s="49" t="s">
        <v>24</v>
      </c>
      <c r="E26" s="50" t="s">
        <v>22</v>
      </c>
      <c r="F26" s="51"/>
      <c r="G26" s="196">
        <f>B17*2+40</f>
        <v>52</v>
      </c>
      <c r="H26" s="199">
        <f t="shared" si="0"/>
        <v>0</v>
      </c>
      <c r="I26" s="124"/>
      <c r="J26" s="52"/>
      <c r="K26" s="118"/>
      <c r="L26" s="113"/>
      <c r="M26" s="112"/>
    </row>
    <row r="27" spans="1:13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2400</v>
      </c>
      <c r="H27" s="199">
        <f t="shared" si="0"/>
        <v>0</v>
      </c>
      <c r="I27" s="124"/>
      <c r="J27" s="115"/>
      <c r="K27" s="118"/>
      <c r="L27" s="113"/>
      <c r="M27" s="112"/>
    </row>
    <row r="28" spans="1:13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2400</v>
      </c>
      <c r="H28" s="199">
        <f t="shared" si="0"/>
        <v>0</v>
      </c>
      <c r="I28" s="124"/>
      <c r="J28" s="115"/>
      <c r="K28" s="118"/>
      <c r="L28" s="113"/>
      <c r="M28" s="112"/>
    </row>
    <row r="29" spans="1:13" s="111" customFormat="1" ht="15" customHeight="1" x14ac:dyDescent="0.25">
      <c r="A29" s="221" t="s">
        <v>29</v>
      </c>
      <c r="B29" s="222"/>
      <c r="C29" s="223"/>
      <c r="D29" s="114" t="s">
        <v>8</v>
      </c>
      <c r="E29" s="53"/>
      <c r="F29" s="119"/>
      <c r="G29" s="195">
        <f>B16+4*B17</f>
        <v>424</v>
      </c>
      <c r="H29" s="199">
        <f t="shared" si="0"/>
        <v>0</v>
      </c>
      <c r="I29" s="124"/>
      <c r="J29" s="115"/>
      <c r="K29" s="118"/>
      <c r="L29" s="113"/>
      <c r="M29" s="112"/>
    </row>
    <row r="30" spans="1:13" s="111" customFormat="1" ht="15" customHeight="1" thickBot="1" x14ac:dyDescent="0.3">
      <c r="A30" s="154" t="s">
        <v>112</v>
      </c>
      <c r="B30" s="155"/>
      <c r="C30" s="156"/>
      <c r="D30" s="156" t="s">
        <v>113</v>
      </c>
      <c r="E30" s="158" t="s">
        <v>65</v>
      </c>
      <c r="F30" s="159"/>
      <c r="G30" s="160">
        <v>0</v>
      </c>
      <c r="H30" s="200">
        <f t="shared" si="0"/>
        <v>0</v>
      </c>
      <c r="I30" s="124"/>
      <c r="J30" s="115"/>
      <c r="K30" s="118"/>
      <c r="L30" s="113"/>
      <c r="M30" s="112"/>
    </row>
    <row r="31" spans="1:13" s="111" customFormat="1" ht="15" customHeight="1" thickBot="1" x14ac:dyDescent="0.3">
      <c r="A31" s="148"/>
      <c r="B31" s="149"/>
      <c r="C31" s="149"/>
      <c r="D31" s="149"/>
      <c r="E31" s="150"/>
      <c r="F31" s="150"/>
      <c r="G31" s="151" t="s">
        <v>30</v>
      </c>
      <c r="H31" s="152">
        <f>SUM(H23:H30)</f>
        <v>0</v>
      </c>
      <c r="I31" s="55"/>
      <c r="J31" s="56"/>
      <c r="K31" s="57"/>
      <c r="L31" s="113"/>
      <c r="M31" s="112"/>
    </row>
    <row r="32" spans="1:13" s="111" customFormat="1" ht="16.899999999999999" customHeight="1" thickBot="1" x14ac:dyDescent="0.3">
      <c r="A32" s="58"/>
      <c r="B32" s="59"/>
      <c r="C32" s="59"/>
      <c r="D32" s="59"/>
      <c r="E32" s="60"/>
      <c r="F32" s="61"/>
      <c r="G32" s="61"/>
      <c r="H32" s="62"/>
      <c r="I32" s="61"/>
      <c r="J32" s="63" t="s">
        <v>31</v>
      </c>
      <c r="K32" s="64" t="s">
        <v>32</v>
      </c>
      <c r="L32" s="113"/>
      <c r="M32" s="112"/>
    </row>
    <row r="33" spans="1:13" s="111" customFormat="1" ht="15" customHeight="1" thickBot="1" x14ac:dyDescent="0.3">
      <c r="A33" s="58"/>
      <c r="B33" s="59"/>
      <c r="C33" s="59"/>
      <c r="D33" s="59"/>
      <c r="E33" s="61"/>
      <c r="F33" s="61"/>
      <c r="G33" s="61"/>
      <c r="H33" s="65" t="s">
        <v>33</v>
      </c>
      <c r="I33" s="66" t="s">
        <v>19</v>
      </c>
      <c r="J33" s="54">
        <f>H31*0.2</f>
        <v>0</v>
      </c>
      <c r="K33" s="67">
        <f>H31*1.2</f>
        <v>0</v>
      </c>
      <c r="L33" s="113"/>
      <c r="M33" s="112"/>
    </row>
    <row r="34" spans="1:13" s="111" customFormat="1" ht="15" customHeight="1" thickBot="1" x14ac:dyDescent="0.3">
      <c r="A34" s="22"/>
      <c r="B34" s="23"/>
      <c r="C34" s="23"/>
      <c r="D34" s="23"/>
      <c r="E34" s="23"/>
      <c r="F34" s="38"/>
      <c r="G34" s="68"/>
      <c r="H34" s="68"/>
      <c r="I34" s="69"/>
      <c r="J34" s="70"/>
      <c r="K34" s="71"/>
      <c r="L34" s="113"/>
      <c r="M34" s="112"/>
    </row>
    <row r="35" spans="1:13" s="111" customFormat="1" ht="15" customHeight="1" thickBot="1" x14ac:dyDescent="0.3">
      <c r="A35" s="72"/>
      <c r="B35" s="16"/>
      <c r="C35" s="16"/>
      <c r="D35" s="16"/>
      <c r="E35" s="16"/>
      <c r="F35" s="18"/>
      <c r="G35" s="73"/>
      <c r="H35" s="74"/>
      <c r="I35" s="75"/>
      <c r="J35" s="76"/>
      <c r="K35" s="77"/>
      <c r="L35" s="113"/>
      <c r="M35" s="112"/>
    </row>
    <row r="36" spans="1:13" s="111" customFormat="1" ht="15.4" customHeight="1" x14ac:dyDescent="0.25">
      <c r="A36" s="78" t="s">
        <v>34</v>
      </c>
      <c r="B36" s="79"/>
      <c r="C36" s="79"/>
      <c r="D36" s="79"/>
      <c r="E36" s="79"/>
      <c r="F36" s="79"/>
      <c r="G36" s="80"/>
      <c r="H36" s="80"/>
      <c r="I36" s="81"/>
      <c r="J36" s="80"/>
      <c r="K36" s="82"/>
      <c r="L36" s="3"/>
      <c r="M36" s="3"/>
    </row>
    <row r="37" spans="1:13" s="111" customFormat="1" ht="15" customHeight="1" x14ac:dyDescent="0.25">
      <c r="A37" s="78" t="s">
        <v>35</v>
      </c>
      <c r="B37" s="79"/>
      <c r="C37" s="79"/>
      <c r="D37" s="79"/>
      <c r="E37" s="79"/>
      <c r="F37" s="79"/>
      <c r="G37" s="83"/>
      <c r="H37" s="83"/>
      <c r="I37" s="84"/>
      <c r="J37" s="84"/>
      <c r="K37" s="85"/>
      <c r="L37" s="3"/>
      <c r="M37" s="3"/>
    </row>
    <row r="38" spans="1:13" s="111" customFormat="1" ht="13.7" customHeight="1" x14ac:dyDescent="0.25">
      <c r="A38" s="203" t="s">
        <v>36</v>
      </c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</row>
    <row r="39" spans="1:13" s="111" customFormat="1" ht="13.7" customHeight="1" x14ac:dyDescent="0.25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</row>
    <row r="40" spans="1:13" s="111" customFormat="1" ht="15" customHeight="1" x14ac:dyDescent="0.25">
      <c r="A40" s="112"/>
      <c r="B40" s="112"/>
      <c r="C40" s="112"/>
      <c r="D40" s="112"/>
      <c r="E40" s="112"/>
      <c r="F40" s="4"/>
      <c r="G40" s="112"/>
      <c r="H40" s="4"/>
      <c r="I40" s="112"/>
      <c r="J40" s="4"/>
      <c r="K40" s="4"/>
      <c r="L40" s="112"/>
      <c r="M40" s="112"/>
    </row>
    <row r="41" spans="1:13" s="111" customFormat="1" ht="15" customHeight="1" x14ac:dyDescent="0.25">
      <c r="A41" s="87"/>
      <c r="B41" s="87"/>
      <c r="C41" s="3"/>
      <c r="D41" s="3"/>
      <c r="E41" s="3"/>
      <c r="F41" s="3"/>
      <c r="G41" s="88" t="s">
        <v>37</v>
      </c>
      <c r="H41" s="89"/>
      <c r="I41" s="89"/>
      <c r="J41" s="4"/>
      <c r="K41" s="4"/>
      <c r="L41" s="112"/>
      <c r="M41" s="112"/>
    </row>
    <row r="42" spans="1:13" s="111" customFormat="1" ht="15" customHeight="1" x14ac:dyDescent="0.25">
      <c r="A42" s="205" t="s">
        <v>38</v>
      </c>
      <c r="B42" s="206"/>
      <c r="C42" s="206"/>
      <c r="D42" s="8"/>
      <c r="E42" s="8"/>
      <c r="F42" s="3"/>
      <c r="G42" s="88" t="s">
        <v>39</v>
      </c>
      <c r="H42" s="89"/>
      <c r="I42" s="89"/>
      <c r="J42" s="4"/>
      <c r="K42" s="4"/>
      <c r="L42" s="112"/>
      <c r="M42" s="112"/>
    </row>
  </sheetData>
  <mergeCells count="6">
    <mergeCell ref="A42:C42"/>
    <mergeCell ref="A24:C24"/>
    <mergeCell ref="A26:C26"/>
    <mergeCell ref="A28:C28"/>
    <mergeCell ref="A29:C29"/>
    <mergeCell ref="A38:M38"/>
  </mergeCells>
  <conditionalFormatting sqref="G24 J26">
    <cfRule type="cellIs" dxfId="2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H22" sqref="H22:H29"/>
    </sheetView>
  </sheetViews>
  <sheetFormatPr defaultColWidth="8.7109375" defaultRowHeight="14.45" customHeight="1" x14ac:dyDescent="0.25"/>
  <cols>
    <col min="1" max="1" width="20" style="111" customWidth="1"/>
    <col min="2" max="2" width="10.7109375" style="111" customWidth="1"/>
    <col min="3" max="3" width="16.7109375" style="111" customWidth="1"/>
    <col min="4" max="5" width="10.7109375" style="111" customWidth="1"/>
    <col min="6" max="6" width="12.28515625" style="111" customWidth="1"/>
    <col min="7" max="7" width="10.7109375" style="111" customWidth="1"/>
    <col min="8" max="8" width="13.7109375" style="111" customWidth="1"/>
    <col min="9" max="9" width="10.7109375" style="111" customWidth="1"/>
    <col min="10" max="11" width="13.42578125" style="111" customWidth="1"/>
    <col min="12" max="256" width="8.85546875" style="111" customWidth="1"/>
    <col min="257" max="16384" width="8.7109375" style="110"/>
  </cols>
  <sheetData>
    <row r="1" spans="1:13" ht="15" customHeight="1" x14ac:dyDescent="0.25">
      <c r="A1" s="2" t="s">
        <v>78</v>
      </c>
      <c r="B1" s="3"/>
      <c r="C1" s="3"/>
      <c r="D1" s="3"/>
      <c r="E1" s="3"/>
      <c r="F1" s="3"/>
      <c r="G1" s="3"/>
      <c r="H1" s="3"/>
      <c r="I1" s="3"/>
      <c r="J1" s="3"/>
      <c r="K1" s="4"/>
      <c r="L1" s="112"/>
      <c r="M1" s="112"/>
    </row>
    <row r="2" spans="1:13" ht="15" customHeight="1" x14ac:dyDescent="0.25">
      <c r="A2" s="112"/>
      <c r="B2" s="3"/>
      <c r="C2" s="3"/>
      <c r="D2" s="3"/>
      <c r="E2" s="3"/>
      <c r="F2" s="3"/>
      <c r="G2" s="3"/>
      <c r="H2" s="3"/>
      <c r="I2" s="3"/>
      <c r="J2" s="3"/>
      <c r="K2" s="4"/>
      <c r="L2" s="112"/>
      <c r="M2" s="112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112"/>
      <c r="M3" s="112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112"/>
      <c r="M4" s="112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112"/>
      <c r="M5" s="112"/>
    </row>
    <row r="6" spans="1:13" ht="15" customHeight="1" x14ac:dyDescent="0.25">
      <c r="A6" s="112"/>
      <c r="B6" s="3"/>
      <c r="C6" s="3"/>
      <c r="D6" s="3"/>
      <c r="E6" s="3"/>
      <c r="F6" s="3"/>
      <c r="G6" s="3"/>
      <c r="H6" s="3"/>
      <c r="I6" s="3"/>
      <c r="J6" s="3"/>
      <c r="K6" s="4"/>
      <c r="L6" s="112"/>
      <c r="M6" s="112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112"/>
      <c r="M7" s="112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112"/>
      <c r="M8" s="112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112"/>
      <c r="M9" s="112"/>
    </row>
    <row r="10" spans="1:13" ht="15" customHeight="1" x14ac:dyDescent="0.25">
      <c r="A10" s="6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4"/>
      <c r="L10" s="112"/>
      <c r="M10" s="112"/>
    </row>
    <row r="11" spans="1:13" ht="15" customHeight="1" x14ac:dyDescent="0.25">
      <c r="A11" s="11" t="s">
        <v>61</v>
      </c>
      <c r="B11" s="112"/>
      <c r="C11" s="8"/>
      <c r="D11" s="112"/>
      <c r="E11" s="8"/>
      <c r="F11" s="112"/>
      <c r="G11" s="112"/>
      <c r="H11" s="112"/>
      <c r="I11" s="112"/>
      <c r="J11" s="112"/>
      <c r="K11" s="4"/>
      <c r="L11" s="112"/>
      <c r="M11" s="112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112"/>
      <c r="M12" s="112"/>
    </row>
    <row r="13" spans="1:13" ht="15.4" customHeight="1" x14ac:dyDescent="0.25">
      <c r="A13" s="14" t="s">
        <v>6</v>
      </c>
      <c r="B13" s="15"/>
      <c r="C13" s="16"/>
      <c r="D13" s="17" t="s">
        <v>62</v>
      </c>
      <c r="E13" s="16"/>
      <c r="F13" s="18"/>
      <c r="G13" s="16"/>
      <c r="H13" s="18"/>
      <c r="I13" s="16"/>
      <c r="J13" s="18"/>
      <c r="K13" s="19"/>
      <c r="L13" s="113"/>
      <c r="M13" s="112"/>
    </row>
    <row r="14" spans="1:13" ht="15" customHeight="1" x14ac:dyDescent="0.25">
      <c r="A14" s="11" t="s">
        <v>61</v>
      </c>
      <c r="B14" s="112"/>
      <c r="C14" s="112"/>
      <c r="D14" s="6" t="s">
        <v>100</v>
      </c>
      <c r="E14" s="112"/>
      <c r="F14" s="4"/>
      <c r="G14" s="112"/>
      <c r="H14" s="112"/>
      <c r="I14" s="112"/>
      <c r="J14" s="112"/>
      <c r="K14" s="21"/>
      <c r="L14" s="113"/>
      <c r="M14" s="112"/>
    </row>
    <row r="15" spans="1:13" ht="15" customHeight="1" thickBot="1" x14ac:dyDescent="0.3">
      <c r="A15" s="22"/>
      <c r="B15" s="23"/>
      <c r="C15" s="112"/>
      <c r="D15" s="112" t="s">
        <v>63</v>
      </c>
      <c r="E15" s="112"/>
      <c r="F15" s="4"/>
      <c r="G15" s="112"/>
      <c r="H15" s="24"/>
      <c r="I15" s="25"/>
      <c r="J15" s="4"/>
      <c r="K15" s="26"/>
      <c r="L15" s="113"/>
      <c r="M15" s="112"/>
    </row>
    <row r="16" spans="1:13" ht="15.4" customHeight="1" x14ac:dyDescent="0.25">
      <c r="A16" s="27" t="s">
        <v>7</v>
      </c>
      <c r="B16" s="28">
        <v>780</v>
      </c>
      <c r="C16" s="29" t="s">
        <v>8</v>
      </c>
      <c r="D16" s="112"/>
      <c r="E16" s="112"/>
      <c r="F16" s="4"/>
      <c r="G16" s="112"/>
      <c r="H16" s="24"/>
      <c r="I16" s="25"/>
      <c r="J16" s="4"/>
      <c r="K16" s="30"/>
      <c r="L16" s="113"/>
      <c r="M16" s="112"/>
    </row>
    <row r="17" spans="1:13" ht="15" customHeight="1" x14ac:dyDescent="0.25">
      <c r="A17" s="31" t="s">
        <v>9</v>
      </c>
      <c r="B17" s="32">
        <v>6.2</v>
      </c>
      <c r="C17" s="29" t="s">
        <v>8</v>
      </c>
      <c r="D17" s="112"/>
      <c r="E17" s="112"/>
      <c r="F17" s="4"/>
      <c r="G17" s="112"/>
      <c r="H17" s="4"/>
      <c r="I17" s="112"/>
      <c r="J17" s="33"/>
      <c r="K17" s="26"/>
      <c r="L17" s="113"/>
      <c r="M17" s="112"/>
    </row>
    <row r="18" spans="1:13" ht="15" customHeight="1" x14ac:dyDescent="0.25">
      <c r="A18" s="31" t="s">
        <v>10</v>
      </c>
      <c r="B18" s="32">
        <f>B16*B17</f>
        <v>4836</v>
      </c>
      <c r="C18" s="29" t="s">
        <v>11</v>
      </c>
      <c r="D18" s="112"/>
      <c r="E18" s="112"/>
      <c r="F18" s="4"/>
      <c r="G18" s="112"/>
      <c r="H18" s="4"/>
      <c r="I18" s="112"/>
      <c r="J18" s="33"/>
      <c r="K18" s="26"/>
      <c r="L18" s="113"/>
      <c r="M18" s="112"/>
    </row>
    <row r="19" spans="1:13" ht="15" customHeight="1" thickBot="1" x14ac:dyDescent="0.3">
      <c r="A19" s="34" t="s">
        <v>12</v>
      </c>
      <c r="B19" s="35">
        <v>62</v>
      </c>
      <c r="C19" s="29" t="s">
        <v>58</v>
      </c>
      <c r="D19" s="112"/>
      <c r="E19" s="112"/>
      <c r="F19" s="4"/>
      <c r="G19" s="112"/>
      <c r="H19" s="4"/>
      <c r="I19" s="112"/>
      <c r="J19" s="33"/>
      <c r="K19" s="26"/>
      <c r="L19" s="113"/>
      <c r="M19" s="112"/>
    </row>
    <row r="20" spans="1:13" ht="15" customHeight="1" thickBot="1" x14ac:dyDescent="0.3">
      <c r="A20" s="36"/>
      <c r="B20" s="37"/>
      <c r="C20" s="112"/>
      <c r="D20" s="112"/>
      <c r="E20" s="112"/>
      <c r="F20" s="38"/>
      <c r="G20" s="112"/>
      <c r="H20" s="38"/>
      <c r="I20" s="112"/>
      <c r="J20" s="33"/>
      <c r="K20" s="26"/>
      <c r="L20" s="113"/>
      <c r="M20" s="112"/>
    </row>
    <row r="21" spans="1:13" ht="15" customHeight="1" thickBot="1" x14ac:dyDescent="0.3">
      <c r="A21" s="142"/>
      <c r="B21" s="143"/>
      <c r="C21" s="136"/>
      <c r="D21" s="136"/>
      <c r="E21" s="144"/>
      <c r="F21" s="145" t="s">
        <v>14</v>
      </c>
      <c r="G21" s="146"/>
      <c r="H21" s="147" t="s">
        <v>15</v>
      </c>
      <c r="I21" s="113"/>
      <c r="J21" s="4"/>
      <c r="K21" s="26"/>
      <c r="L21" s="113"/>
      <c r="M21" s="112"/>
    </row>
    <row r="22" spans="1:13" ht="15" customHeight="1" thickBot="1" x14ac:dyDescent="0.3">
      <c r="A22" s="166" t="s">
        <v>16</v>
      </c>
      <c r="B22" s="167"/>
      <c r="C22" s="168"/>
      <c r="D22" s="169" t="s">
        <v>17</v>
      </c>
      <c r="E22" s="169" t="s">
        <v>18</v>
      </c>
      <c r="F22" s="169" t="s">
        <v>19</v>
      </c>
      <c r="G22" s="230" t="s">
        <v>20</v>
      </c>
      <c r="H22" s="202" t="s">
        <v>19</v>
      </c>
      <c r="I22" s="124"/>
      <c r="J22" s="45"/>
      <c r="K22" s="26"/>
      <c r="L22" s="113"/>
      <c r="M22" s="112"/>
    </row>
    <row r="23" spans="1:13" ht="15.4" customHeight="1" x14ac:dyDescent="0.25">
      <c r="A23" s="161" t="s">
        <v>21</v>
      </c>
      <c r="B23" s="162"/>
      <c r="C23" s="162"/>
      <c r="D23" s="163" t="s">
        <v>8</v>
      </c>
      <c r="E23" s="164" t="s">
        <v>22</v>
      </c>
      <c r="F23" s="165"/>
      <c r="G23" s="231">
        <f>B17*2</f>
        <v>12.4</v>
      </c>
      <c r="H23" s="232">
        <f>F23*G23</f>
        <v>0</v>
      </c>
      <c r="I23" s="124"/>
      <c r="J23" s="115"/>
      <c r="K23" s="26"/>
      <c r="L23" s="113"/>
      <c r="M23" s="112"/>
    </row>
    <row r="24" spans="1:13" ht="16.149999999999999" customHeight="1" x14ac:dyDescent="0.25">
      <c r="A24" s="219" t="s">
        <v>23</v>
      </c>
      <c r="B24" s="220"/>
      <c r="C24" s="220"/>
      <c r="D24" s="114" t="s">
        <v>24</v>
      </c>
      <c r="E24" s="47"/>
      <c r="F24" s="119"/>
      <c r="G24" s="194">
        <v>3150</v>
      </c>
      <c r="H24" s="232">
        <f t="shared" ref="H24:H29" si="0">F24*G24</f>
        <v>0</v>
      </c>
      <c r="I24" s="124"/>
      <c r="J24" s="115"/>
      <c r="K24" s="26"/>
      <c r="L24" s="113"/>
      <c r="M24" s="112"/>
    </row>
    <row r="25" spans="1:13" ht="16.149999999999999" customHeight="1" x14ac:dyDescent="0.25">
      <c r="A25" s="153" t="s">
        <v>25</v>
      </c>
      <c r="B25" s="116"/>
      <c r="C25" s="117"/>
      <c r="D25" s="114" t="s">
        <v>24</v>
      </c>
      <c r="E25" s="120" t="s">
        <v>81</v>
      </c>
      <c r="F25" s="119"/>
      <c r="G25" s="195">
        <f>B18+B19</f>
        <v>4898</v>
      </c>
      <c r="H25" s="232">
        <f t="shared" si="0"/>
        <v>0</v>
      </c>
      <c r="I25" s="124"/>
      <c r="J25" s="115"/>
      <c r="K25" s="118"/>
      <c r="L25" s="113"/>
      <c r="M25" s="112"/>
    </row>
    <row r="26" spans="1:13" ht="25.15" customHeight="1" x14ac:dyDescent="0.25">
      <c r="A26" s="207" t="s">
        <v>26</v>
      </c>
      <c r="B26" s="208"/>
      <c r="C26" s="209"/>
      <c r="D26" s="49" t="s">
        <v>24</v>
      </c>
      <c r="E26" s="50" t="s">
        <v>22</v>
      </c>
      <c r="F26" s="51"/>
      <c r="G26" s="196">
        <f>B17*2</f>
        <v>12.4</v>
      </c>
      <c r="H26" s="232">
        <f t="shared" si="0"/>
        <v>0</v>
      </c>
      <c r="I26" s="124"/>
      <c r="J26" s="52"/>
      <c r="K26" s="118"/>
      <c r="L26" s="113"/>
      <c r="M26" s="112"/>
    </row>
    <row r="27" spans="1:13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4898</v>
      </c>
      <c r="H27" s="232">
        <f t="shared" si="0"/>
        <v>0</v>
      </c>
      <c r="I27" s="124"/>
      <c r="J27" s="115"/>
      <c r="K27" s="118"/>
      <c r="L27" s="113"/>
      <c r="M27" s="112"/>
    </row>
    <row r="28" spans="1:13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4898</v>
      </c>
      <c r="H28" s="232">
        <f t="shared" si="0"/>
        <v>0</v>
      </c>
      <c r="I28" s="124"/>
      <c r="J28" s="115"/>
      <c r="K28" s="118"/>
      <c r="L28" s="113"/>
      <c r="M28" s="112"/>
    </row>
    <row r="29" spans="1:13" ht="15" customHeight="1" thickBot="1" x14ac:dyDescent="0.3">
      <c r="A29" s="213" t="s">
        <v>29</v>
      </c>
      <c r="B29" s="214"/>
      <c r="C29" s="215"/>
      <c r="D29" s="184" t="s">
        <v>8</v>
      </c>
      <c r="E29" s="185"/>
      <c r="F29" s="186"/>
      <c r="G29" s="197">
        <f>B16+4*B17</f>
        <v>804.8</v>
      </c>
      <c r="H29" s="233">
        <f t="shared" si="0"/>
        <v>0</v>
      </c>
      <c r="I29" s="124"/>
      <c r="J29" s="115"/>
      <c r="K29" s="118"/>
      <c r="L29" s="113"/>
      <c r="M29" s="112"/>
    </row>
    <row r="30" spans="1:13" ht="15" customHeight="1" thickBot="1" x14ac:dyDescent="0.3">
      <c r="A30" s="148"/>
      <c r="B30" s="149"/>
      <c r="C30" s="149"/>
      <c r="D30" s="149"/>
      <c r="E30" s="150"/>
      <c r="F30" s="150"/>
      <c r="G30" s="151" t="s">
        <v>30</v>
      </c>
      <c r="H30" s="152">
        <f>SUM(H23:H29)</f>
        <v>0</v>
      </c>
      <c r="I30" s="55"/>
      <c r="J30" s="56"/>
      <c r="K30" s="57"/>
      <c r="L30" s="113"/>
      <c r="M30" s="112"/>
    </row>
    <row r="31" spans="1:13" ht="16.899999999999999" customHeight="1" thickBot="1" x14ac:dyDescent="0.3">
      <c r="A31" s="58"/>
      <c r="B31" s="59"/>
      <c r="C31" s="59"/>
      <c r="D31" s="59"/>
      <c r="E31" s="60"/>
      <c r="F31" s="61"/>
      <c r="G31" s="61"/>
      <c r="H31" s="62"/>
      <c r="I31" s="61"/>
      <c r="J31" s="63" t="s">
        <v>31</v>
      </c>
      <c r="K31" s="64" t="s">
        <v>32</v>
      </c>
      <c r="L31" s="113"/>
      <c r="M31" s="112"/>
    </row>
    <row r="32" spans="1:13" ht="15" customHeight="1" thickBot="1" x14ac:dyDescent="0.3">
      <c r="A32" s="58"/>
      <c r="B32" s="59"/>
      <c r="C32" s="59"/>
      <c r="D32" s="59"/>
      <c r="E32" s="61"/>
      <c r="F32" s="61"/>
      <c r="G32" s="61"/>
      <c r="H32" s="65" t="s">
        <v>33</v>
      </c>
      <c r="I32" s="66" t="s">
        <v>19</v>
      </c>
      <c r="J32" s="54">
        <f>H30*0.2</f>
        <v>0</v>
      </c>
      <c r="K32" s="67">
        <f>H30*1.2</f>
        <v>0</v>
      </c>
      <c r="L32" s="113"/>
      <c r="M32" s="112"/>
    </row>
    <row r="33" spans="1:13" ht="15" customHeight="1" thickBot="1" x14ac:dyDescent="0.3">
      <c r="A33" s="22"/>
      <c r="B33" s="23"/>
      <c r="C33" s="23"/>
      <c r="D33" s="23"/>
      <c r="E33" s="23"/>
      <c r="F33" s="38"/>
      <c r="G33" s="68"/>
      <c r="H33" s="68"/>
      <c r="I33" s="69"/>
      <c r="J33" s="70"/>
      <c r="K33" s="71"/>
      <c r="L33" s="113"/>
      <c r="M33" s="112"/>
    </row>
    <row r="34" spans="1:13" ht="15" customHeight="1" thickBot="1" x14ac:dyDescent="0.3">
      <c r="A34" s="72"/>
      <c r="B34" s="16"/>
      <c r="C34" s="16"/>
      <c r="D34" s="16"/>
      <c r="E34" s="16"/>
      <c r="F34" s="18"/>
      <c r="G34" s="73"/>
      <c r="H34" s="74"/>
      <c r="I34" s="75"/>
      <c r="J34" s="76"/>
      <c r="K34" s="77"/>
      <c r="L34" s="113"/>
      <c r="M34" s="112"/>
    </row>
    <row r="35" spans="1:13" ht="15.4" customHeight="1" x14ac:dyDescent="0.25">
      <c r="A35" s="78" t="s">
        <v>34</v>
      </c>
      <c r="B35" s="79"/>
      <c r="C35" s="79"/>
      <c r="D35" s="79"/>
      <c r="E35" s="79"/>
      <c r="F35" s="79"/>
      <c r="G35" s="80"/>
      <c r="H35" s="80"/>
      <c r="I35" s="81"/>
      <c r="J35" s="80"/>
      <c r="K35" s="82"/>
      <c r="L35" s="3"/>
      <c r="M35" s="3"/>
    </row>
    <row r="36" spans="1:13" ht="15" customHeight="1" x14ac:dyDescent="0.25">
      <c r="A36" s="78" t="s">
        <v>35</v>
      </c>
      <c r="B36" s="79"/>
      <c r="C36" s="79"/>
      <c r="D36" s="79"/>
      <c r="E36" s="79"/>
      <c r="F36" s="79"/>
      <c r="G36" s="83"/>
      <c r="H36" s="83"/>
      <c r="I36" s="84"/>
      <c r="J36" s="84"/>
      <c r="K36" s="85"/>
      <c r="L36" s="3"/>
      <c r="M36" s="3"/>
    </row>
    <row r="37" spans="1:13" ht="13.7" customHeight="1" x14ac:dyDescent="0.25">
      <c r="A37" s="203" t="s">
        <v>36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</row>
    <row r="38" spans="1:13" ht="13.7" customHeight="1" x14ac:dyDescent="0.25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</row>
    <row r="39" spans="1:13" ht="15" customHeight="1" x14ac:dyDescent="0.25">
      <c r="A39" s="112"/>
      <c r="B39" s="112"/>
      <c r="C39" s="112"/>
      <c r="D39" s="112"/>
      <c r="E39" s="112"/>
      <c r="F39" s="4"/>
      <c r="G39" s="112"/>
      <c r="H39" s="4"/>
      <c r="I39" s="112"/>
      <c r="J39" s="4"/>
      <c r="K39" s="4"/>
      <c r="L39" s="112"/>
      <c r="M39" s="112"/>
    </row>
    <row r="40" spans="1:13" ht="15" customHeight="1" x14ac:dyDescent="0.25">
      <c r="A40" s="87"/>
      <c r="B40" s="87"/>
      <c r="C40" s="3"/>
      <c r="D40" s="3"/>
      <c r="E40" s="3"/>
      <c r="F40" s="3"/>
      <c r="G40" s="88" t="s">
        <v>37</v>
      </c>
      <c r="H40" s="89"/>
      <c r="I40" s="89"/>
      <c r="J40" s="4"/>
      <c r="K40" s="4"/>
      <c r="L40" s="112"/>
      <c r="M40" s="112"/>
    </row>
    <row r="41" spans="1:13" ht="15" customHeight="1" x14ac:dyDescent="0.25">
      <c r="A41" s="205" t="s">
        <v>38</v>
      </c>
      <c r="B41" s="206"/>
      <c r="C41" s="206"/>
      <c r="D41" s="8"/>
      <c r="E41" s="8"/>
      <c r="F41" s="3"/>
      <c r="G41" s="88" t="s">
        <v>39</v>
      </c>
      <c r="H41" s="89"/>
      <c r="I41" s="89"/>
      <c r="J41" s="4"/>
      <c r="K41" s="4"/>
      <c r="L41" s="112"/>
      <c r="M41" s="112"/>
    </row>
  </sheetData>
  <mergeCells count="6">
    <mergeCell ref="A41:C41"/>
    <mergeCell ref="A24:C24"/>
    <mergeCell ref="A26:C26"/>
    <mergeCell ref="A28:C28"/>
    <mergeCell ref="A29:C29"/>
    <mergeCell ref="A37:M37"/>
  </mergeCells>
  <conditionalFormatting sqref="G24 J26">
    <cfRule type="cellIs" dxfId="1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topLeftCell="A7" workbookViewId="0">
      <selection activeCell="H26" sqref="H26"/>
    </sheetView>
  </sheetViews>
  <sheetFormatPr defaultColWidth="8.7109375" defaultRowHeight="14.45" customHeight="1" x14ac:dyDescent="0.25"/>
  <cols>
    <col min="1" max="1" width="20" style="111" customWidth="1"/>
    <col min="2" max="2" width="10.7109375" style="111" customWidth="1"/>
    <col min="3" max="3" width="16.7109375" style="111" customWidth="1"/>
    <col min="4" max="5" width="10.7109375" style="111" customWidth="1"/>
    <col min="6" max="6" width="12.28515625" style="111" customWidth="1"/>
    <col min="7" max="7" width="10.7109375" style="111" customWidth="1"/>
    <col min="8" max="8" width="13.7109375" style="111" customWidth="1"/>
    <col min="9" max="9" width="10.7109375" style="111" customWidth="1"/>
    <col min="10" max="11" width="13.42578125" style="111" customWidth="1"/>
    <col min="12" max="256" width="8.85546875" style="111" customWidth="1"/>
    <col min="257" max="16384" width="8.7109375" style="110"/>
  </cols>
  <sheetData>
    <row r="1" spans="1:13" ht="15" customHeight="1" x14ac:dyDescent="0.25">
      <c r="A1" s="2" t="s">
        <v>111</v>
      </c>
      <c r="B1" s="3"/>
      <c r="C1" s="3"/>
      <c r="D1" s="3"/>
      <c r="E1" s="3"/>
      <c r="F1" s="3"/>
      <c r="G1" s="3"/>
      <c r="H1" s="3"/>
      <c r="I1" s="3"/>
      <c r="J1" s="3"/>
      <c r="K1" s="4"/>
      <c r="L1" s="112"/>
      <c r="M1" s="112"/>
    </row>
    <row r="2" spans="1:13" ht="15" customHeight="1" x14ac:dyDescent="0.25">
      <c r="A2" s="112"/>
      <c r="B2" s="3"/>
      <c r="C2" s="3"/>
      <c r="D2" s="3"/>
      <c r="E2" s="3"/>
      <c r="F2" s="3"/>
      <c r="G2" s="3"/>
      <c r="H2" s="3"/>
      <c r="I2" s="3"/>
      <c r="J2" s="3"/>
      <c r="K2" s="4"/>
      <c r="L2" s="112"/>
      <c r="M2" s="112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112"/>
      <c r="M3" s="112"/>
    </row>
    <row r="4" spans="1:13" ht="15" customHeight="1" x14ac:dyDescent="0.25">
      <c r="A4" s="3"/>
      <c r="B4" s="7" t="s">
        <v>105</v>
      </c>
      <c r="C4" s="8"/>
      <c r="D4" s="3"/>
      <c r="E4" s="3"/>
      <c r="F4" s="3"/>
      <c r="G4" s="3"/>
      <c r="H4" s="3"/>
      <c r="I4" s="3"/>
      <c r="J4" s="3"/>
      <c r="K4" s="4"/>
      <c r="L4" s="112"/>
      <c r="M4" s="112"/>
    </row>
    <row r="5" spans="1:13" ht="15" customHeight="1" x14ac:dyDescent="0.25">
      <c r="A5" s="9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112"/>
      <c r="M5" s="112"/>
    </row>
    <row r="6" spans="1:13" ht="15" customHeight="1" x14ac:dyDescent="0.25">
      <c r="A6" s="112"/>
      <c r="B6" s="3"/>
      <c r="C6" s="3"/>
      <c r="D6" s="3"/>
      <c r="E6" s="3"/>
      <c r="F6" s="3"/>
      <c r="G6" s="3"/>
      <c r="H6" s="3"/>
      <c r="I6" s="3"/>
      <c r="J6" s="3"/>
      <c r="K6" s="4"/>
      <c r="L6" s="112"/>
      <c r="M6" s="112"/>
    </row>
    <row r="7" spans="1:13" ht="15" customHeight="1" x14ac:dyDescent="0.25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112"/>
      <c r="M7" s="112"/>
    </row>
    <row r="8" spans="1:13" ht="15" customHeight="1" x14ac:dyDescent="0.25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112"/>
      <c r="M8" s="112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112"/>
      <c r="M9" s="112"/>
    </row>
    <row r="10" spans="1:13" ht="15" customHeight="1" x14ac:dyDescent="0.25">
      <c r="A10" s="6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4"/>
      <c r="L10" s="112"/>
      <c r="M10" s="112"/>
    </row>
    <row r="11" spans="1:13" ht="15" customHeight="1" x14ac:dyDescent="0.25">
      <c r="A11" s="11" t="s">
        <v>64</v>
      </c>
      <c r="B11" s="112"/>
      <c r="C11" s="8"/>
      <c r="D11" s="112"/>
      <c r="E11" s="8"/>
      <c r="F11" s="112"/>
      <c r="G11" s="112"/>
      <c r="H11" s="112"/>
      <c r="I11" s="112"/>
      <c r="J11" s="112"/>
      <c r="K11" s="4"/>
      <c r="L11" s="112"/>
      <c r="M11" s="112"/>
    </row>
    <row r="12" spans="1:13" ht="16.149999999999999" customHeight="1" thickBot="1" x14ac:dyDescent="0.3">
      <c r="A12" s="12"/>
      <c r="B12" s="12"/>
      <c r="C12" s="12"/>
      <c r="D12" s="12"/>
      <c r="E12" s="12"/>
      <c r="F12" s="13"/>
      <c r="G12" s="12"/>
      <c r="H12" s="13"/>
      <c r="I12" s="12"/>
      <c r="J12" s="13"/>
      <c r="K12" s="13"/>
      <c r="L12" s="112"/>
      <c r="M12" s="112"/>
    </row>
    <row r="13" spans="1:13" ht="15.4" customHeight="1" x14ac:dyDescent="0.25">
      <c r="A13" s="14" t="s">
        <v>6</v>
      </c>
      <c r="B13" s="15"/>
      <c r="C13" s="16"/>
      <c r="D13" s="17" t="s">
        <v>93</v>
      </c>
      <c r="E13" s="16"/>
      <c r="F13" s="18"/>
      <c r="G13" s="16"/>
      <c r="H13" s="18"/>
      <c r="I13" s="16"/>
      <c r="J13" s="18"/>
      <c r="K13" s="19"/>
      <c r="L13" s="113"/>
      <c r="M13" s="112"/>
    </row>
    <row r="14" spans="1:13" ht="15" customHeight="1" x14ac:dyDescent="0.25">
      <c r="A14" s="11" t="s">
        <v>64</v>
      </c>
      <c r="B14" s="112"/>
      <c r="C14" s="112"/>
      <c r="D14" s="6" t="s">
        <v>94</v>
      </c>
      <c r="E14" s="112"/>
      <c r="F14" s="4"/>
      <c r="G14" s="112"/>
      <c r="H14" s="112"/>
      <c r="I14" s="112"/>
      <c r="J14" s="112"/>
      <c r="K14" s="21"/>
      <c r="L14" s="113"/>
      <c r="M14" s="112"/>
    </row>
    <row r="15" spans="1:13" ht="15" customHeight="1" thickBot="1" x14ac:dyDescent="0.3">
      <c r="A15" s="22"/>
      <c r="B15" s="23"/>
      <c r="C15" s="112"/>
      <c r="D15" s="112"/>
      <c r="E15" s="112"/>
      <c r="F15" s="4"/>
      <c r="G15" s="112"/>
      <c r="H15" s="24"/>
      <c r="I15" s="25"/>
      <c r="J15" s="4"/>
      <c r="K15" s="26"/>
      <c r="L15" s="113"/>
      <c r="M15" s="112"/>
    </row>
    <row r="16" spans="1:13" ht="15.4" customHeight="1" x14ac:dyDescent="0.25">
      <c r="A16" s="27" t="s">
        <v>7</v>
      </c>
      <c r="B16" s="28">
        <v>1150</v>
      </c>
      <c r="C16" s="29" t="s">
        <v>8</v>
      </c>
      <c r="D16" s="112"/>
      <c r="E16" s="112"/>
      <c r="F16" s="4"/>
      <c r="G16" s="112"/>
      <c r="H16" s="24"/>
      <c r="I16" s="25"/>
      <c r="J16" s="4"/>
      <c r="K16" s="30"/>
      <c r="L16" s="113"/>
      <c r="M16" s="112"/>
    </row>
    <row r="17" spans="1:13" ht="15" customHeight="1" x14ac:dyDescent="0.25">
      <c r="A17" s="31" t="s">
        <v>9</v>
      </c>
      <c r="B17" s="32">
        <v>5.5</v>
      </c>
      <c r="C17" s="29" t="s">
        <v>8</v>
      </c>
      <c r="D17" s="112"/>
      <c r="E17" s="112"/>
      <c r="F17" s="4"/>
      <c r="G17" s="112"/>
      <c r="H17" s="4"/>
      <c r="I17" s="112"/>
      <c r="J17" s="33"/>
      <c r="K17" s="26"/>
      <c r="L17" s="113"/>
      <c r="M17" s="112"/>
    </row>
    <row r="18" spans="1:13" ht="15" customHeight="1" x14ac:dyDescent="0.25">
      <c r="A18" s="31" t="s">
        <v>10</v>
      </c>
      <c r="B18" s="32">
        <f>B16*B17</f>
        <v>6325</v>
      </c>
      <c r="C18" s="29" t="s">
        <v>11</v>
      </c>
      <c r="D18" s="112"/>
      <c r="E18" s="112"/>
      <c r="F18" s="4"/>
      <c r="G18" s="112"/>
      <c r="H18" s="4"/>
      <c r="I18" s="112"/>
      <c r="J18" s="33"/>
      <c r="K18" s="26"/>
      <c r="L18" s="113"/>
      <c r="M18" s="112"/>
    </row>
    <row r="19" spans="1:13" ht="15" customHeight="1" thickBot="1" x14ac:dyDescent="0.3">
      <c r="A19" s="34" t="s">
        <v>12</v>
      </c>
      <c r="B19" s="35">
        <v>0</v>
      </c>
      <c r="C19" s="29" t="s">
        <v>58</v>
      </c>
      <c r="D19" s="112"/>
      <c r="E19" s="112"/>
      <c r="F19" s="4"/>
      <c r="G19" s="112"/>
      <c r="H19" s="4"/>
      <c r="I19" s="112"/>
      <c r="J19" s="33"/>
      <c r="K19" s="26"/>
      <c r="L19" s="113"/>
      <c r="M19" s="112"/>
    </row>
    <row r="20" spans="1:13" ht="15" customHeight="1" thickBot="1" x14ac:dyDescent="0.3">
      <c r="A20" s="36"/>
      <c r="B20" s="37"/>
      <c r="C20" s="112"/>
      <c r="D20" s="112"/>
      <c r="E20" s="112"/>
      <c r="F20" s="38"/>
      <c r="G20" s="112"/>
      <c r="H20" s="38"/>
      <c r="I20" s="112"/>
      <c r="J20" s="33"/>
      <c r="K20" s="26"/>
      <c r="L20" s="113"/>
      <c r="M20" s="112"/>
    </row>
    <row r="21" spans="1:13" ht="15" customHeight="1" thickBot="1" x14ac:dyDescent="0.3">
      <c r="A21" s="22"/>
      <c r="B21" s="39"/>
      <c r="C21" s="23"/>
      <c r="D21" s="23"/>
      <c r="E21" s="40"/>
      <c r="F21" s="41" t="s">
        <v>14</v>
      </c>
      <c r="G21" s="42"/>
      <c r="H21" s="147" t="s">
        <v>15</v>
      </c>
      <c r="I21" s="113"/>
      <c r="J21" s="4"/>
      <c r="K21" s="26"/>
      <c r="L21" s="113"/>
      <c r="M21" s="112"/>
    </row>
    <row r="22" spans="1:13" ht="15" customHeight="1" thickBot="1" x14ac:dyDescent="0.3">
      <c r="A22" s="170" t="s">
        <v>16</v>
      </c>
      <c r="B22" s="171"/>
      <c r="C22" s="172"/>
      <c r="D22" s="173" t="s">
        <v>17</v>
      </c>
      <c r="E22" s="173" t="s">
        <v>18</v>
      </c>
      <c r="F22" s="173" t="s">
        <v>19</v>
      </c>
      <c r="G22" s="201" t="s">
        <v>20</v>
      </c>
      <c r="H22" s="202" t="s">
        <v>19</v>
      </c>
      <c r="I22" s="124"/>
      <c r="J22" s="45"/>
      <c r="K22" s="26"/>
      <c r="L22" s="113"/>
      <c r="M22" s="112"/>
    </row>
    <row r="23" spans="1:13" ht="15.4" customHeight="1" x14ac:dyDescent="0.25">
      <c r="A23" s="174" t="s">
        <v>21</v>
      </c>
      <c r="B23" s="175"/>
      <c r="C23" s="175"/>
      <c r="D23" s="176" t="s">
        <v>8</v>
      </c>
      <c r="E23" s="177" t="s">
        <v>22</v>
      </c>
      <c r="F23" s="178"/>
      <c r="G23" s="193">
        <f>B17*2</f>
        <v>11</v>
      </c>
      <c r="H23" s="198">
        <f>F23*G23</f>
        <v>0</v>
      </c>
      <c r="I23" s="124"/>
      <c r="J23" s="115"/>
      <c r="K23" s="26"/>
      <c r="L23" s="113"/>
      <c r="M23" s="112"/>
    </row>
    <row r="24" spans="1:13" ht="16.149999999999999" customHeight="1" x14ac:dyDescent="0.25">
      <c r="A24" s="219" t="s">
        <v>23</v>
      </c>
      <c r="B24" s="220"/>
      <c r="C24" s="220"/>
      <c r="D24" s="114" t="s">
        <v>24</v>
      </c>
      <c r="E24" s="47"/>
      <c r="F24" s="119"/>
      <c r="G24" s="194">
        <v>6325</v>
      </c>
      <c r="H24" s="199">
        <f t="shared" ref="H24:H29" si="0">F24*G24</f>
        <v>0</v>
      </c>
      <c r="I24" s="124"/>
      <c r="J24" s="115"/>
      <c r="K24" s="26"/>
      <c r="L24" s="113"/>
      <c r="M24" s="112"/>
    </row>
    <row r="25" spans="1:13" ht="16.149999999999999" customHeight="1" x14ac:dyDescent="0.25">
      <c r="A25" s="153" t="s">
        <v>25</v>
      </c>
      <c r="B25" s="116"/>
      <c r="C25" s="117"/>
      <c r="D25" s="114" t="s">
        <v>24</v>
      </c>
      <c r="E25" s="120" t="s">
        <v>81</v>
      </c>
      <c r="F25" s="119"/>
      <c r="G25" s="195">
        <f>B18+B19</f>
        <v>6325</v>
      </c>
      <c r="H25" s="199">
        <f t="shared" si="0"/>
        <v>0</v>
      </c>
      <c r="I25" s="124"/>
      <c r="J25" s="115"/>
      <c r="K25" s="118"/>
      <c r="L25" s="113"/>
      <c r="M25" s="112"/>
    </row>
    <row r="26" spans="1:13" ht="25.15" customHeight="1" x14ac:dyDescent="0.25">
      <c r="A26" s="207" t="s">
        <v>26</v>
      </c>
      <c r="B26" s="208"/>
      <c r="C26" s="209"/>
      <c r="D26" s="49" t="s">
        <v>24</v>
      </c>
      <c r="E26" s="50" t="s">
        <v>22</v>
      </c>
      <c r="F26" s="51"/>
      <c r="G26" s="196">
        <v>22</v>
      </c>
      <c r="H26" s="199">
        <f t="shared" si="0"/>
        <v>0</v>
      </c>
      <c r="I26" s="124"/>
      <c r="J26" s="52"/>
      <c r="K26" s="118"/>
      <c r="L26" s="113"/>
      <c r="M26" s="112"/>
    </row>
    <row r="27" spans="1:13" ht="16.149999999999999" customHeight="1" x14ac:dyDescent="0.25">
      <c r="A27" s="153" t="s">
        <v>27</v>
      </c>
      <c r="B27" s="116"/>
      <c r="C27" s="117"/>
      <c r="D27" s="121" t="s">
        <v>24</v>
      </c>
      <c r="E27" s="120" t="s">
        <v>22</v>
      </c>
      <c r="F27" s="119"/>
      <c r="G27" s="195">
        <f>B18+B19</f>
        <v>6325</v>
      </c>
      <c r="H27" s="199">
        <f t="shared" si="0"/>
        <v>0</v>
      </c>
      <c r="I27" s="124"/>
      <c r="J27" s="115"/>
      <c r="K27" s="118"/>
      <c r="L27" s="113"/>
      <c r="M27" s="112"/>
    </row>
    <row r="28" spans="1:13" ht="16.149999999999999" customHeight="1" x14ac:dyDescent="0.25">
      <c r="A28" s="210" t="s">
        <v>28</v>
      </c>
      <c r="B28" s="211"/>
      <c r="C28" s="212"/>
      <c r="D28" s="121" t="s">
        <v>24</v>
      </c>
      <c r="E28" s="120" t="s">
        <v>22</v>
      </c>
      <c r="F28" s="119"/>
      <c r="G28" s="195">
        <f>B18+B19</f>
        <v>6325</v>
      </c>
      <c r="H28" s="199">
        <f t="shared" si="0"/>
        <v>0</v>
      </c>
      <c r="I28" s="124"/>
      <c r="J28" s="115"/>
      <c r="K28" s="118"/>
      <c r="L28" s="113"/>
      <c r="M28" s="112"/>
    </row>
    <row r="29" spans="1:13" ht="15" customHeight="1" thickBot="1" x14ac:dyDescent="0.3">
      <c r="A29" s="213" t="s">
        <v>29</v>
      </c>
      <c r="B29" s="214"/>
      <c r="C29" s="215"/>
      <c r="D29" s="184" t="s">
        <v>8</v>
      </c>
      <c r="E29" s="185"/>
      <c r="F29" s="186"/>
      <c r="G29" s="197">
        <f>B16+4*B17</f>
        <v>1172</v>
      </c>
      <c r="H29" s="200">
        <f t="shared" si="0"/>
        <v>0</v>
      </c>
      <c r="I29" s="124"/>
      <c r="J29" s="115"/>
      <c r="K29" s="118"/>
      <c r="L29" s="113"/>
      <c r="M29" s="112"/>
    </row>
    <row r="30" spans="1:13" ht="15" customHeight="1" thickBot="1" x14ac:dyDescent="0.3">
      <c r="A30" s="148"/>
      <c r="B30" s="149"/>
      <c r="C30" s="149"/>
      <c r="D30" s="149"/>
      <c r="E30" s="150"/>
      <c r="F30" s="150"/>
      <c r="G30" s="151" t="s">
        <v>30</v>
      </c>
      <c r="H30" s="152">
        <f>SUM(H23:H29)</f>
        <v>0</v>
      </c>
      <c r="I30" s="55"/>
      <c r="J30" s="56"/>
      <c r="K30" s="57"/>
      <c r="L30" s="113"/>
      <c r="M30" s="112"/>
    </row>
    <row r="31" spans="1:13" ht="16.899999999999999" customHeight="1" thickBot="1" x14ac:dyDescent="0.3">
      <c r="A31" s="58"/>
      <c r="B31" s="59"/>
      <c r="C31" s="59"/>
      <c r="D31" s="59"/>
      <c r="E31" s="60"/>
      <c r="F31" s="61"/>
      <c r="G31" s="61"/>
      <c r="H31" s="62"/>
      <c r="I31" s="61"/>
      <c r="J31" s="63" t="s">
        <v>31</v>
      </c>
      <c r="K31" s="64" t="s">
        <v>32</v>
      </c>
      <c r="L31" s="113"/>
      <c r="M31" s="112"/>
    </row>
    <row r="32" spans="1:13" ht="15" customHeight="1" thickBot="1" x14ac:dyDescent="0.3">
      <c r="A32" s="58"/>
      <c r="B32" s="59"/>
      <c r="C32" s="59"/>
      <c r="D32" s="59"/>
      <c r="E32" s="61"/>
      <c r="F32" s="61"/>
      <c r="G32" s="61"/>
      <c r="H32" s="65" t="s">
        <v>33</v>
      </c>
      <c r="I32" s="66" t="s">
        <v>19</v>
      </c>
      <c r="J32" s="54">
        <f>H30*0.2</f>
        <v>0</v>
      </c>
      <c r="K32" s="67">
        <f>H30*1.2</f>
        <v>0</v>
      </c>
      <c r="L32" s="113"/>
      <c r="M32" s="112"/>
    </row>
    <row r="33" spans="1:13" ht="15" customHeight="1" thickBot="1" x14ac:dyDescent="0.3">
      <c r="A33" s="22"/>
      <c r="B33" s="23"/>
      <c r="C33" s="23"/>
      <c r="D33" s="23"/>
      <c r="E33" s="23"/>
      <c r="F33" s="38"/>
      <c r="G33" s="68"/>
      <c r="H33" s="68"/>
      <c r="I33" s="69"/>
      <c r="J33" s="70"/>
      <c r="K33" s="71"/>
      <c r="L33" s="113"/>
      <c r="M33" s="112"/>
    </row>
    <row r="34" spans="1:13" ht="15" customHeight="1" thickBot="1" x14ac:dyDescent="0.3">
      <c r="A34" s="72"/>
      <c r="B34" s="16"/>
      <c r="C34" s="16"/>
      <c r="D34" s="16"/>
      <c r="E34" s="16"/>
      <c r="F34" s="18"/>
      <c r="G34" s="73"/>
      <c r="H34" s="74"/>
      <c r="I34" s="75"/>
      <c r="J34" s="76"/>
      <c r="K34" s="77"/>
      <c r="L34" s="113"/>
      <c r="M34" s="112"/>
    </row>
    <row r="35" spans="1:13" ht="15.4" customHeight="1" x14ac:dyDescent="0.25">
      <c r="A35" s="78" t="s">
        <v>34</v>
      </c>
      <c r="B35" s="79"/>
      <c r="C35" s="79"/>
      <c r="D35" s="79"/>
      <c r="E35" s="79"/>
      <c r="F35" s="79"/>
      <c r="G35" s="80"/>
      <c r="H35" s="80"/>
      <c r="I35" s="81"/>
      <c r="J35" s="80"/>
      <c r="K35" s="82"/>
      <c r="L35" s="3"/>
      <c r="M35" s="3"/>
    </row>
    <row r="36" spans="1:13" ht="15" customHeight="1" x14ac:dyDescent="0.25">
      <c r="A36" s="78" t="s">
        <v>35</v>
      </c>
      <c r="B36" s="79"/>
      <c r="C36" s="79"/>
      <c r="D36" s="79"/>
      <c r="E36" s="79"/>
      <c r="F36" s="79"/>
      <c r="G36" s="83"/>
      <c r="H36" s="83"/>
      <c r="I36" s="84"/>
      <c r="J36" s="84"/>
      <c r="K36" s="85"/>
      <c r="L36" s="3"/>
      <c r="M36" s="3"/>
    </row>
    <row r="37" spans="1:13" ht="13.7" customHeight="1" x14ac:dyDescent="0.25">
      <c r="A37" s="203" t="s">
        <v>36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</row>
    <row r="38" spans="1:13" ht="13.7" customHeight="1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</row>
    <row r="39" spans="1:13" ht="15" customHeight="1" x14ac:dyDescent="0.25">
      <c r="A39" s="112"/>
      <c r="B39" s="112"/>
      <c r="C39" s="112"/>
      <c r="D39" s="112"/>
      <c r="E39" s="112"/>
      <c r="F39" s="4"/>
      <c r="G39" s="112"/>
      <c r="H39" s="4"/>
      <c r="I39" s="112"/>
      <c r="J39" s="4"/>
      <c r="K39" s="4"/>
      <c r="L39" s="112"/>
      <c r="M39" s="112"/>
    </row>
    <row r="40" spans="1:13" ht="15" customHeight="1" x14ac:dyDescent="0.25">
      <c r="A40" s="87"/>
      <c r="B40" s="87"/>
      <c r="C40" s="3"/>
      <c r="D40" s="3"/>
      <c r="E40" s="3"/>
      <c r="F40" s="3"/>
      <c r="G40" s="88" t="s">
        <v>37</v>
      </c>
      <c r="H40" s="89"/>
      <c r="I40" s="89"/>
      <c r="J40" s="4"/>
      <c r="K40" s="4"/>
      <c r="L40" s="112"/>
      <c r="M40" s="112"/>
    </row>
    <row r="41" spans="1:13" ht="15" customHeight="1" x14ac:dyDescent="0.25">
      <c r="A41" s="205" t="s">
        <v>38</v>
      </c>
      <c r="B41" s="206"/>
      <c r="C41" s="206"/>
      <c r="D41" s="8"/>
      <c r="E41" s="8"/>
      <c r="F41" s="3"/>
      <c r="G41" s="88" t="s">
        <v>39</v>
      </c>
      <c r="H41" s="89"/>
      <c r="I41" s="89"/>
      <c r="J41" s="4"/>
      <c r="K41" s="4"/>
      <c r="L41" s="112"/>
      <c r="M41" s="112"/>
    </row>
  </sheetData>
  <mergeCells count="6">
    <mergeCell ref="A41:C41"/>
    <mergeCell ref="A24:C24"/>
    <mergeCell ref="A26:C26"/>
    <mergeCell ref="A28:C28"/>
    <mergeCell ref="A29:C29"/>
    <mergeCell ref="A37:M37"/>
  </mergeCells>
  <conditionalFormatting sqref="G24 J26">
    <cfRule type="cellIs" dxfId="0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"/>
  <sheetViews>
    <sheetView showGridLines="0" tabSelected="1" workbookViewId="0">
      <selection activeCell="I12" sqref="I12"/>
    </sheetView>
  </sheetViews>
  <sheetFormatPr defaultColWidth="8.7109375" defaultRowHeight="14.45" customHeight="1" x14ac:dyDescent="0.25"/>
  <cols>
    <col min="1" max="1" width="3.7109375" style="91" customWidth="1"/>
    <col min="2" max="2" width="4.28515625" style="91" customWidth="1"/>
    <col min="3" max="3" width="11.28515625" style="91" customWidth="1"/>
    <col min="4" max="4" width="4.85546875" style="91" customWidth="1"/>
    <col min="5" max="5" width="27.7109375" style="91" customWidth="1"/>
    <col min="6" max="8" width="11.28515625" style="91" customWidth="1"/>
    <col min="9" max="9" width="15.7109375" style="91" customWidth="1"/>
    <col min="10" max="10" width="16.42578125" style="91" customWidth="1"/>
    <col min="11" max="11" width="21.140625" style="91" customWidth="1"/>
    <col min="12" max="256" width="8.85546875" style="91" customWidth="1"/>
  </cols>
  <sheetData>
    <row r="1" spans="1:256" ht="1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56" ht="21" customHeight="1" x14ac:dyDescent="0.35">
      <c r="A2" s="5"/>
      <c r="B2" s="7" t="s">
        <v>106</v>
      </c>
      <c r="C2" s="92"/>
      <c r="D2" s="92"/>
      <c r="E2" s="92"/>
      <c r="F2" s="92"/>
      <c r="G2" s="92"/>
      <c r="H2" s="92"/>
      <c r="I2" s="92"/>
      <c r="J2" s="93"/>
      <c r="K2" s="5"/>
      <c r="L2" s="5"/>
    </row>
    <row r="3" spans="1:256" ht="15" customHeight="1" thickBot="1" x14ac:dyDescent="0.3">
      <c r="A3" s="5"/>
      <c r="B3" s="224"/>
      <c r="C3" s="224"/>
      <c r="D3" s="224"/>
      <c r="E3" s="224"/>
      <c r="F3" s="224"/>
      <c r="G3" s="224"/>
      <c r="H3" s="224"/>
      <c r="I3" s="224"/>
      <c r="J3" s="136"/>
      <c r="K3" s="5"/>
      <c r="L3" s="5"/>
    </row>
    <row r="4" spans="1:256" ht="32.450000000000003" customHeight="1" thickBot="1" x14ac:dyDescent="0.3">
      <c r="A4" s="21"/>
      <c r="B4" s="94" t="s">
        <v>40</v>
      </c>
      <c r="C4" s="44" t="s">
        <v>41</v>
      </c>
      <c r="D4" s="44" t="s">
        <v>42</v>
      </c>
      <c r="E4" s="44" t="s">
        <v>43</v>
      </c>
      <c r="F4" s="95" t="s">
        <v>45</v>
      </c>
      <c r="G4" s="95" t="s">
        <v>44</v>
      </c>
      <c r="H4" s="96" t="s">
        <v>46</v>
      </c>
      <c r="I4" s="131" t="s">
        <v>47</v>
      </c>
      <c r="J4" s="138" t="s">
        <v>48</v>
      </c>
      <c r="K4" s="134"/>
      <c r="L4" s="5"/>
    </row>
    <row r="5" spans="1:256" ht="15.4" customHeight="1" x14ac:dyDescent="0.25">
      <c r="A5" s="21"/>
      <c r="B5" s="97">
        <v>1</v>
      </c>
      <c r="C5" s="192" t="s">
        <v>68</v>
      </c>
      <c r="D5" s="43" t="s">
        <v>49</v>
      </c>
      <c r="E5" s="98" t="s">
        <v>69</v>
      </c>
      <c r="F5" s="99">
        <v>6.1</v>
      </c>
      <c r="G5" s="99">
        <v>7.15</v>
      </c>
      <c r="H5" s="99">
        <v>1.05</v>
      </c>
      <c r="I5" s="225">
        <f>'2632'!H31</f>
        <v>0</v>
      </c>
      <c r="J5" s="227">
        <f>I5*1.2</f>
        <v>0</v>
      </c>
      <c r="K5" s="187"/>
      <c r="L5" s="5"/>
    </row>
    <row r="6" spans="1:256" ht="15" customHeight="1" x14ac:dyDescent="0.25">
      <c r="A6" s="21"/>
      <c r="B6" s="100"/>
      <c r="C6" s="47"/>
      <c r="D6" s="47"/>
      <c r="E6" s="141"/>
      <c r="F6" s="101">
        <v>16.524999999999999</v>
      </c>
      <c r="G6" s="101">
        <v>21.960999999999999</v>
      </c>
      <c r="H6" s="101">
        <v>5.4359999999999999</v>
      </c>
      <c r="I6" s="226"/>
      <c r="J6" s="228"/>
      <c r="K6" s="188"/>
      <c r="L6" s="5"/>
    </row>
    <row r="7" spans="1:256" s="110" customFormat="1" ht="15" customHeight="1" x14ac:dyDescent="0.25">
      <c r="A7" s="21"/>
      <c r="B7" s="125">
        <v>2</v>
      </c>
      <c r="C7" s="126" t="s">
        <v>75</v>
      </c>
      <c r="D7" s="126" t="s">
        <v>49</v>
      </c>
      <c r="E7" s="127" t="s">
        <v>79</v>
      </c>
      <c r="F7" s="128">
        <v>1.4390000000000001</v>
      </c>
      <c r="G7" s="128">
        <v>1.7390000000000001</v>
      </c>
      <c r="H7" s="129">
        <v>0.3</v>
      </c>
      <c r="I7" s="132">
        <f>'2667'!H31</f>
        <v>0</v>
      </c>
      <c r="J7" s="139">
        <f>I7*1.2</f>
        <v>0</v>
      </c>
      <c r="K7" s="189"/>
      <c r="L7" s="112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  <c r="IS7" s="111"/>
      <c r="IT7" s="111"/>
      <c r="IU7" s="111"/>
      <c r="IV7" s="111"/>
    </row>
    <row r="8" spans="1:256" s="110" customFormat="1" ht="15" customHeight="1" x14ac:dyDescent="0.25">
      <c r="A8" s="21"/>
      <c r="B8" s="125">
        <v>3</v>
      </c>
      <c r="C8" s="126" t="s">
        <v>89</v>
      </c>
      <c r="D8" s="126" t="s">
        <v>49</v>
      </c>
      <c r="E8" s="127" t="s">
        <v>88</v>
      </c>
      <c r="F8" s="128">
        <v>0.84</v>
      </c>
      <c r="G8" s="128">
        <v>2.37</v>
      </c>
      <c r="H8" s="129">
        <v>1.53</v>
      </c>
      <c r="I8" s="132">
        <f>'2673'!H31</f>
        <v>0</v>
      </c>
      <c r="J8" s="139">
        <f t="shared" ref="J8:J10" si="0">I8*1.2</f>
        <v>0</v>
      </c>
      <c r="K8" s="190"/>
      <c r="L8" s="112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  <c r="IS8" s="111"/>
      <c r="IT8" s="111"/>
      <c r="IU8" s="111"/>
      <c r="IV8" s="111"/>
    </row>
    <row r="9" spans="1:256" s="110" customFormat="1" ht="15" customHeight="1" x14ac:dyDescent="0.25">
      <c r="A9" s="21"/>
      <c r="B9" s="125">
        <v>4</v>
      </c>
      <c r="C9" s="126" t="s">
        <v>70</v>
      </c>
      <c r="D9" s="126" t="s">
        <v>49</v>
      </c>
      <c r="E9" s="127" t="s">
        <v>71</v>
      </c>
      <c r="F9" s="128">
        <v>0</v>
      </c>
      <c r="G9" s="128">
        <v>5.3940000000000001</v>
      </c>
      <c r="H9" s="129">
        <v>5.3940000000000001</v>
      </c>
      <c r="I9" s="132">
        <f>'2635'!H31</f>
        <v>0</v>
      </c>
      <c r="J9" s="139">
        <f t="shared" si="0"/>
        <v>0</v>
      </c>
      <c r="K9" s="130"/>
      <c r="L9" s="112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</row>
    <row r="10" spans="1:256" s="110" customFormat="1" ht="15" customHeight="1" x14ac:dyDescent="0.25">
      <c r="A10" s="21"/>
      <c r="B10" s="125">
        <v>5</v>
      </c>
      <c r="C10" s="126" t="s">
        <v>91</v>
      </c>
      <c r="D10" s="126" t="s">
        <v>49</v>
      </c>
      <c r="E10" s="127" t="s">
        <v>92</v>
      </c>
      <c r="F10" s="128">
        <v>0</v>
      </c>
      <c r="G10" s="128">
        <v>0.4</v>
      </c>
      <c r="H10" s="129">
        <v>0.4</v>
      </c>
      <c r="I10" s="132">
        <f>'2675'!H31</f>
        <v>0</v>
      </c>
      <c r="J10" s="139">
        <f t="shared" si="0"/>
        <v>0</v>
      </c>
      <c r="K10" s="130"/>
      <c r="L10" s="112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</row>
    <row r="11" spans="1:256" s="110" customFormat="1" ht="15" customHeight="1" x14ac:dyDescent="0.25">
      <c r="A11" s="21"/>
      <c r="B11" s="125">
        <v>6</v>
      </c>
      <c r="C11" s="126" t="s">
        <v>72</v>
      </c>
      <c r="D11" s="126" t="s">
        <v>49</v>
      </c>
      <c r="E11" s="127" t="s">
        <v>76</v>
      </c>
      <c r="F11" s="128">
        <v>7.08</v>
      </c>
      <c r="G11" s="128">
        <v>7.86</v>
      </c>
      <c r="H11" s="129">
        <v>0.78</v>
      </c>
      <c r="I11" s="132">
        <f>'2665'!H30</f>
        <v>0</v>
      </c>
      <c r="J11" s="183">
        <f>I11*1.2</f>
        <v>0</v>
      </c>
      <c r="K11" s="130"/>
      <c r="L11" s="112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11"/>
      <c r="IT11" s="111"/>
      <c r="IU11" s="111"/>
      <c r="IV11" s="111"/>
    </row>
    <row r="12" spans="1:256" s="110" customFormat="1" ht="15" customHeight="1" thickBot="1" x14ac:dyDescent="0.3">
      <c r="A12" s="21"/>
      <c r="B12" s="125">
        <v>7</v>
      </c>
      <c r="C12" s="126" t="s">
        <v>73</v>
      </c>
      <c r="D12" s="126" t="s">
        <v>49</v>
      </c>
      <c r="E12" s="127" t="s">
        <v>74</v>
      </c>
      <c r="F12" s="128">
        <v>1.958</v>
      </c>
      <c r="G12" s="128">
        <v>3.1080000000000001</v>
      </c>
      <c r="H12" s="129">
        <v>1.1499999999999999</v>
      </c>
      <c r="I12" s="132">
        <f>'2653'!H30</f>
        <v>0</v>
      </c>
      <c r="J12" s="139">
        <f>I12*1.2</f>
        <v>0</v>
      </c>
      <c r="K12" s="130"/>
      <c r="L12" s="112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11"/>
      <c r="IP12" s="111"/>
      <c r="IQ12" s="111"/>
      <c r="IR12" s="111"/>
      <c r="IS12" s="111"/>
      <c r="IT12" s="111"/>
      <c r="IU12" s="111"/>
      <c r="IV12" s="111"/>
    </row>
    <row r="13" spans="1:256" ht="15" customHeight="1" thickBot="1" x14ac:dyDescent="0.3">
      <c r="A13" s="21"/>
      <c r="B13" s="102"/>
      <c r="C13" s="103"/>
      <c r="D13" s="103"/>
      <c r="E13" s="104" t="s">
        <v>50</v>
      </c>
      <c r="F13" s="105"/>
      <c r="G13" s="106"/>
      <c r="H13" s="106">
        <f>SUM(H5:H12)</f>
        <v>16.04</v>
      </c>
      <c r="I13" s="133">
        <f>SUM(I5:I12)</f>
        <v>0</v>
      </c>
      <c r="J13" s="140">
        <f>SUM(J5:J12)</f>
        <v>0</v>
      </c>
      <c r="K13" s="135"/>
      <c r="L13" s="107"/>
    </row>
    <row r="14" spans="1:256" ht="15.4" customHeight="1" x14ac:dyDescent="0.25">
      <c r="A14" s="5"/>
      <c r="B14" s="16"/>
      <c r="C14" s="16"/>
      <c r="D14" s="16"/>
      <c r="E14" s="16"/>
      <c r="F14" s="16"/>
      <c r="G14" s="16"/>
      <c r="H14" s="16"/>
      <c r="I14" s="16"/>
      <c r="J14" s="137"/>
      <c r="K14" s="108"/>
      <c r="L14" s="5"/>
    </row>
    <row r="15" spans="1:256" ht="15" customHeight="1" x14ac:dyDescent="0.25">
      <c r="A15" s="5"/>
      <c r="B15" s="5"/>
      <c r="C15" s="5"/>
      <c r="D15" s="5"/>
      <c r="E15" s="5"/>
      <c r="F15" s="5"/>
      <c r="G15" s="5"/>
      <c r="H15" s="5"/>
      <c r="I15" s="109"/>
      <c r="J15" s="182"/>
      <c r="K15" s="5"/>
      <c r="L15" s="5"/>
    </row>
    <row r="16" spans="1:256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6" t="s">
        <v>51</v>
      </c>
      <c r="G17" s="5"/>
      <c r="H17" s="5"/>
      <c r="I17" s="5"/>
      <c r="J17" s="5"/>
      <c r="K17" s="5"/>
      <c r="L17" s="5"/>
    </row>
  </sheetData>
  <mergeCells count="3">
    <mergeCell ref="B3:I3"/>
    <mergeCell ref="I5:I6"/>
    <mergeCell ref="J5:J6"/>
  </mergeCells>
  <pageMargins left="0.7" right="0.7" top="0.75" bottom="0.75" header="0.3" footer="0.3"/>
  <pageSetup scale="78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2632</vt:lpstr>
      <vt:lpstr>2667</vt:lpstr>
      <vt:lpstr>2673</vt:lpstr>
      <vt:lpstr>2635</vt:lpstr>
      <vt:lpstr>2675</vt:lpstr>
      <vt:lpstr>2665</vt:lpstr>
      <vt:lpstr>2653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2020-02-14T10:03:26Z</cp:lastPrinted>
  <dcterms:created xsi:type="dcterms:W3CDTF">2019-06-11T11:49:22Z</dcterms:created>
  <dcterms:modified xsi:type="dcterms:W3CDTF">2020-02-19T08:30:23Z</dcterms:modified>
</cp:coreProperties>
</file>